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drawings/drawing2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24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drawings/drawing3.xml" ContentType="application/vnd.openxmlformats-officedocument.drawing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ผกามาส 62\แผนพัฒนา\แผน 5 ปี 61-65\"/>
    </mc:Choice>
  </mc:AlternateContent>
  <bookViews>
    <workbookView xWindow="9495" yWindow="105" windowWidth="11820" windowHeight="9825" tabRatio="877" firstSheet="8" activeTab="11"/>
  </bookViews>
  <sheets>
    <sheet name="Sheet1" sheetId="25" r:id="rId1"/>
    <sheet name="Sheet4" sheetId="28" r:id="rId2"/>
    <sheet name="ส่วนที่ 1" sheetId="1" r:id="rId3"/>
    <sheet name="ส่วนที่ 2-1" sheetId="3" r:id="rId4"/>
    <sheet name="2.1.3" sheetId="17" r:id="rId5"/>
    <sheet name="2.1.4" sheetId="16" r:id="rId6"/>
    <sheet name="ส่วนที่ 2.2" sheetId="5" r:id="rId7"/>
    <sheet name="ส่วนที่ 2.3" sheetId="6" r:id="rId8"/>
    <sheet name="ส่วนที่ 3.1" sheetId="7" r:id="rId9"/>
    <sheet name="แบบ ผ 01สรุปโครงการ" sheetId="13" r:id="rId10"/>
    <sheet name="ส่วนที่ 3.2 ยุทธ 1..02" sheetId="8" r:id="rId11"/>
    <sheet name="ยุทธ 2 ไฟฟ้า" sheetId="9" r:id="rId12"/>
    <sheet name="ยุทธ 2 อุตสาหกรรม" sheetId="33" r:id="rId13"/>
    <sheet name="ยุทธ 3..02" sheetId="10" r:id="rId14"/>
    <sheet name="ยุทธ 4..02" sheetId="11" r:id="rId15"/>
    <sheet name="ยุทธ 5..02" sheetId="12" r:id="rId16"/>
    <sheet name="เกินศักยภาพ 02..1" sheetId="27" r:id="rId17"/>
    <sheet name="ครุภัณฑ์" sheetId="31" r:id="rId18"/>
    <sheet name="แบบ ผ03" sheetId="23" r:id="rId19"/>
    <sheet name="07-02-03-05" sheetId="29" r:id="rId20"/>
    <sheet name="ส่วนที่ 5" sheetId="14" r:id="rId21"/>
    <sheet name="Sheet5" sheetId="24" r:id="rId22"/>
    <sheet name="Sheet2" sheetId="30" r:id="rId23"/>
    <sheet name="Sheet6" sheetId="32" r:id="rId24"/>
  </sheets>
  <definedNames>
    <definedName name="_xlnm.Print_Area" localSheetId="19">'07-02-03-05'!$A$1:$R$115</definedName>
    <definedName name="_xlnm.Print_Area" localSheetId="16">'เกินศักยภาพ 02..1'!$A$1:$Y$181</definedName>
    <definedName name="_xlnm.Print_Area" localSheetId="11">'ยุทธ 2 ไฟฟ้า'!$A$1:$Z$328</definedName>
    <definedName name="_xlnm.Print_Area" localSheetId="12">'ยุทธ 2 อุตสาหกรรม'!$A$1:$P$951</definedName>
    <definedName name="_xlnm.Print_Area" localSheetId="13">'ยุทธ 3..02'!$A$1:$X$214</definedName>
    <definedName name="_xlnm.Print_Area" localSheetId="14">'ยุทธ 4..02'!$A$1:$U$336</definedName>
    <definedName name="_xlnm.Print_Area" localSheetId="15">'ยุทธ 5..02'!$A$1:$W$560</definedName>
    <definedName name="_xlnm.Print_Area" localSheetId="2">'ส่วนที่ 1'!$A$1:$H$498</definedName>
    <definedName name="_xlnm.Print_Area" localSheetId="10">'ส่วนที่ 3.2 ยุทธ 1..02'!$A$1:$U$162</definedName>
  </definedNames>
  <calcPr calcId="152511"/>
</workbook>
</file>

<file path=xl/calcChain.xml><?xml version="1.0" encoding="utf-8"?>
<calcChain xmlns="http://schemas.openxmlformats.org/spreadsheetml/2006/main">
  <c r="G893" i="33" l="1"/>
  <c r="H893" i="33"/>
  <c r="I893" i="33"/>
  <c r="F893" i="33"/>
  <c r="F5" i="33"/>
  <c r="N309" i="9"/>
  <c r="N308" i="9"/>
  <c r="N301" i="9"/>
  <c r="F309" i="9" l="1"/>
  <c r="G48" i="8"/>
  <c r="H48" i="8"/>
  <c r="I48" i="8"/>
  <c r="F48" i="8"/>
  <c r="L28" i="13" l="1"/>
  <c r="U37" i="13"/>
  <c r="S35" i="13"/>
  <c r="M28" i="13"/>
  <c r="N371" i="33"/>
  <c r="I133" i="33"/>
  <c r="L27" i="13"/>
  <c r="M54" i="13"/>
  <c r="M53" i="13"/>
  <c r="L53" i="13"/>
  <c r="M52" i="13"/>
  <c r="M51" i="13"/>
  <c r="L51" i="13"/>
  <c r="M50" i="13"/>
  <c r="G348" i="12"/>
  <c r="H348" i="12"/>
  <c r="I348" i="12"/>
  <c r="F348" i="12"/>
  <c r="P45" i="13"/>
  <c r="M39" i="13"/>
  <c r="M40" i="13"/>
  <c r="M42" i="13" s="1"/>
  <c r="M38" i="13"/>
  <c r="M29" i="13"/>
  <c r="L31" i="13"/>
  <c r="M31" i="13"/>
  <c r="M32" i="13"/>
  <c r="L33" i="13"/>
  <c r="M33" i="13"/>
  <c r="L34" i="13"/>
  <c r="M34" i="13"/>
  <c r="E35" i="13"/>
  <c r="F35" i="13"/>
  <c r="G35" i="13"/>
  <c r="H35" i="13"/>
  <c r="I35" i="13"/>
  <c r="J35" i="13"/>
  <c r="K35" i="13"/>
  <c r="L42" i="13"/>
  <c r="E42" i="13"/>
  <c r="F42" i="13"/>
  <c r="H42" i="13"/>
  <c r="I42" i="13"/>
  <c r="J42" i="13"/>
  <c r="E55" i="13"/>
  <c r="F55" i="13"/>
  <c r="G55" i="13"/>
  <c r="H55" i="13"/>
  <c r="I55" i="13"/>
  <c r="J55" i="13"/>
  <c r="K55" i="13"/>
  <c r="D55" i="13"/>
  <c r="M27" i="13"/>
  <c r="L13" i="13"/>
  <c r="M13" i="13"/>
  <c r="I170" i="31"/>
  <c r="J170" i="31"/>
  <c r="K170" i="31"/>
  <c r="H170" i="31"/>
  <c r="G333" i="11"/>
  <c r="H333" i="11"/>
  <c r="I333" i="11"/>
  <c r="F333" i="11"/>
  <c r="G215" i="11"/>
  <c r="H215" i="11"/>
  <c r="I215" i="11"/>
  <c r="F215" i="11"/>
  <c r="L35" i="13" l="1"/>
  <c r="L55" i="13"/>
  <c r="M55" i="13"/>
  <c r="M35" i="13"/>
  <c r="K42" i="13"/>
  <c r="G65" i="8"/>
  <c r="H65" i="8"/>
  <c r="I65" i="8"/>
  <c r="F65" i="8"/>
  <c r="G396" i="12" l="1"/>
  <c r="H396" i="12"/>
  <c r="I396" i="12"/>
  <c r="F396" i="12"/>
  <c r="G143" i="11"/>
  <c r="H143" i="11"/>
  <c r="I143" i="11"/>
  <c r="G547" i="12"/>
  <c r="H547" i="12"/>
  <c r="I547" i="12"/>
  <c r="F547" i="12"/>
  <c r="G466" i="12"/>
  <c r="H466" i="12"/>
  <c r="I466" i="12"/>
  <c r="F466" i="12"/>
  <c r="F75" i="1" l="1"/>
  <c r="G75" i="1"/>
  <c r="E75" i="1"/>
  <c r="G81" i="12"/>
  <c r="H81" i="12"/>
  <c r="I81" i="12"/>
  <c r="F81" i="12"/>
  <c r="O35" i="13" l="1"/>
  <c r="O32" i="13"/>
  <c r="D35" i="13"/>
  <c r="O14" i="13"/>
  <c r="O12" i="13"/>
  <c r="O11" i="13"/>
  <c r="O15" i="13"/>
  <c r="M14" i="13"/>
  <c r="M12" i="13"/>
  <c r="M11" i="13"/>
  <c r="F15" i="13"/>
  <c r="F56" i="13" s="1"/>
  <c r="G15" i="13"/>
  <c r="H15" i="13"/>
  <c r="H56" i="13" s="1"/>
  <c r="I15" i="13"/>
  <c r="I56" i="13" s="1"/>
  <c r="J15" i="13"/>
  <c r="J56" i="13" s="1"/>
  <c r="K15" i="13"/>
  <c r="K56" i="13" s="1"/>
  <c r="D15" i="13"/>
  <c r="G182" i="10"/>
  <c r="H182" i="10"/>
  <c r="I182" i="10"/>
  <c r="F182" i="10"/>
  <c r="F143" i="11"/>
  <c r="G161" i="10"/>
  <c r="H161" i="10"/>
  <c r="I161" i="10"/>
  <c r="F161" i="10"/>
  <c r="G37" i="10"/>
  <c r="H37" i="10"/>
  <c r="I37" i="10"/>
  <c r="F37" i="10"/>
  <c r="M15" i="13" l="1"/>
  <c r="D42" i="13"/>
  <c r="G42" i="13" s="1"/>
  <c r="G56" i="13" s="1"/>
  <c r="L12" i="13"/>
  <c r="L14" i="13"/>
  <c r="E15" i="13"/>
  <c r="E56" i="13" s="1"/>
  <c r="L15" i="13"/>
  <c r="L56" i="13" s="1"/>
  <c r="E547" i="12"/>
  <c r="M56" i="13" l="1"/>
  <c r="D56" i="13"/>
  <c r="F151" i="8"/>
  <c r="G151" i="8"/>
  <c r="H151" i="8"/>
  <c r="I151" i="8"/>
  <c r="I203" i="10"/>
  <c r="J74" i="1" l="1"/>
  <c r="H67" i="1"/>
  <c r="H68" i="1"/>
  <c r="H69" i="1"/>
  <c r="H70" i="1"/>
  <c r="H71" i="1"/>
  <c r="H72" i="1"/>
  <c r="H73" i="1"/>
  <c r="H74" i="1"/>
  <c r="H66" i="1"/>
  <c r="H58" i="1"/>
  <c r="H59" i="1"/>
  <c r="H60" i="1"/>
  <c r="H61" i="1"/>
  <c r="H62" i="1"/>
  <c r="H57" i="1"/>
  <c r="H75" i="1" l="1"/>
  <c r="K38" i="29"/>
  <c r="J71" i="29" l="1"/>
  <c r="J64" i="29"/>
  <c r="J65" i="29" s="1"/>
  <c r="K64" i="29"/>
  <c r="K65" i="29" s="1"/>
  <c r="K71" i="29" s="1"/>
  <c r="C65" i="29"/>
  <c r="E65" i="29"/>
  <c r="G65" i="29"/>
  <c r="I65" i="29"/>
  <c r="K23" i="29"/>
  <c r="P482" i="12" l="1"/>
  <c r="Q23" i="13" l="1"/>
  <c r="R15" i="13"/>
  <c r="P14" i="13"/>
  <c r="P11" i="13"/>
  <c r="P15" i="13" l="1"/>
  <c r="N16" i="12"/>
  <c r="K39" i="29" l="1"/>
  <c r="K45" i="29" s="1"/>
  <c r="U70" i="27"/>
  <c r="O30" i="13"/>
  <c r="O28" i="13"/>
  <c r="O26" i="13"/>
  <c r="O25" i="13"/>
  <c r="J10" i="29"/>
  <c r="C39" i="29"/>
  <c r="C45" i="29" s="1"/>
  <c r="K14" i="29"/>
  <c r="K15" i="29" s="1"/>
  <c r="J14" i="29"/>
  <c r="J15" i="29" s="1"/>
  <c r="M10" i="29"/>
  <c r="J39" i="29"/>
  <c r="J45" i="29" s="1"/>
  <c r="I39" i="29"/>
  <c r="I45" i="29" s="1"/>
  <c r="H39" i="29"/>
  <c r="H45" i="29" s="1"/>
  <c r="G39" i="29"/>
  <c r="G45" i="29" s="1"/>
  <c r="F39" i="29"/>
  <c r="F45" i="29" s="1"/>
  <c r="E39" i="29"/>
  <c r="E45" i="29" s="1"/>
  <c r="D39" i="29"/>
  <c r="D45" i="29" s="1"/>
  <c r="B39" i="29"/>
  <c r="B45" i="29" s="1"/>
  <c r="C15" i="29"/>
  <c r="E15" i="29"/>
  <c r="G15" i="29"/>
  <c r="I15" i="29"/>
  <c r="K25" i="29"/>
  <c r="I25" i="29"/>
  <c r="G25" i="29"/>
  <c r="E25" i="29"/>
  <c r="C25" i="29"/>
  <c r="I20" i="29"/>
  <c r="G20" i="29"/>
  <c r="E20" i="29"/>
  <c r="C20" i="29"/>
  <c r="D20" i="29"/>
  <c r="F20" i="29"/>
  <c r="H20" i="29"/>
  <c r="B20" i="29"/>
  <c r="D25" i="29"/>
  <c r="F25" i="29"/>
  <c r="H25" i="29"/>
  <c r="J25" i="29"/>
  <c r="B25" i="29"/>
  <c r="K19" i="29"/>
  <c r="J19" i="29"/>
  <c r="K18" i="29"/>
  <c r="J18" i="29"/>
  <c r="D15" i="29"/>
  <c r="F15" i="29"/>
  <c r="H15" i="29"/>
  <c r="B15" i="29"/>
  <c r="T70" i="27"/>
  <c r="V70" i="27"/>
  <c r="S70" i="27"/>
  <c r="U238" i="11"/>
  <c r="T238" i="11"/>
  <c r="S238" i="11"/>
  <c r="R238" i="11"/>
  <c r="K20" i="29" l="1"/>
  <c r="H26" i="29"/>
  <c r="J20" i="29"/>
  <c r="J26" i="29" s="1"/>
  <c r="B26" i="29"/>
  <c r="D26" i="29"/>
  <c r="F26" i="29"/>
  <c r="G26" i="29"/>
  <c r="E26" i="29"/>
  <c r="K26" i="29"/>
  <c r="C26" i="29"/>
  <c r="I26" i="29"/>
  <c r="F203" i="10" l="1"/>
  <c r="G203" i="10"/>
  <c r="H203" i="10"/>
</calcChain>
</file>

<file path=xl/sharedStrings.xml><?xml version="1.0" encoding="utf-8"?>
<sst xmlns="http://schemas.openxmlformats.org/spreadsheetml/2006/main" count="14977" uniqueCount="4029">
  <si>
    <t xml:space="preserve">ส่วนที่ 1  </t>
  </si>
  <si>
    <t>สภาพทั่วไปและข้อมูลพื้นฐาน</t>
  </si>
  <si>
    <t>1.ด้านกายภาพ</t>
  </si>
  <si>
    <t>1.1 ที่ตั้งของหมู่บ้าน/ชุมชน/ตำบล</t>
  </si>
  <si>
    <t>1.2 ลักษณะภูมิประเทศ</t>
  </si>
  <si>
    <t>1.3 ลักษณะภูมิอากาศ</t>
  </si>
  <si>
    <t>1.4 ลักษณะของดิน</t>
  </si>
  <si>
    <t>1. ที่ราบสูง  อยู่มรบริเวณพื้นที่ของบ้านแดง บ้านดงยาง  บ้านพรพิบูลย์  บ้านดงไร่ และบ้านโนนลือชัย</t>
  </si>
  <si>
    <t xml:space="preserve">2. ที่ราบลุ่มลำห้วยหลวง และห้วยดาน อยู่ในพื้นที่ของบ้านแดง  บ้านดงยางบางส่วน  บ้านโพธิ์  </t>
  </si>
  <si>
    <t>บ้านไยวานน้อย บ้านไชยวานพัฒนา บ้านหนองผักแว่น  และบ้านดอนเขือง</t>
  </si>
  <si>
    <t>ตำบลบ้านแดง มีพื้นที่ป่าไม้เหลือน้อยและมีสภาพเป็นป่าเสื่อมโทรมป่าถูกตัดทำลายและแผ้วถางเพื่อทำไร่นา</t>
  </si>
  <si>
    <t>1.5 ลักษณะของแหล่งน้ำ</t>
  </si>
  <si>
    <t>1.6 ลักษณะของไม้/ป่าไม้</t>
  </si>
  <si>
    <t>2. ด้านการเมือง/การปกครอง</t>
  </si>
  <si>
    <t>2.1 เขตการปกครอง</t>
  </si>
  <si>
    <t>มีทั้งหมด  15  หมู่บ้าน</t>
  </si>
  <si>
    <t>มีทั้งหมด  15  เขตเลือกตั้ง</t>
  </si>
  <si>
    <t>2.2 การเลือกตั้ง</t>
  </si>
  <si>
    <t>3. ประชากร</t>
  </si>
  <si>
    <t>3.1 ข้อมูลเกี่ยวกับจำนวนประชากร</t>
  </si>
  <si>
    <t>อาณาเขต</t>
  </si>
  <si>
    <t>ชื่อหมู่บ้าน</t>
  </si>
  <si>
    <t>จำนวนครัวเรือน</t>
  </si>
  <si>
    <t>ประชากร</t>
  </si>
  <si>
    <t>ชาย</t>
  </si>
  <si>
    <t>หญิง</t>
  </si>
  <si>
    <t>รวม</t>
  </si>
  <si>
    <t>หมู่ที่  1    บ้านแดง</t>
  </si>
  <si>
    <t>หมู่ที่  2    บ้านหนองผักแว่น</t>
  </si>
  <si>
    <t>หมู่ที่  3    บ้านไชยวานน้อย</t>
  </si>
  <si>
    <t>หมู่ที่  4    บ้านดงยาง</t>
  </si>
  <si>
    <t>หมู่ที่  5    บ้านโพธิ์</t>
  </si>
  <si>
    <t>หมู่ที่  6    บ้านดอนเขือง</t>
  </si>
  <si>
    <t>หมู่ที่  7    บ้านแดง</t>
  </si>
  <si>
    <t>หมู่ที่  8    บ้านโนนดู่</t>
  </si>
  <si>
    <t>หมู่ที่  9    บ้านโนนลือชัย</t>
  </si>
  <si>
    <t>หมู่ที่  10    บ้านแดง</t>
  </si>
  <si>
    <t>หมู่ที่  11    บ้านแดง</t>
  </si>
  <si>
    <t>หมู่ที่  12   บ้านไชยวานพัฒนา</t>
  </si>
  <si>
    <t>หมู่ที่  13    บ้านแดง</t>
  </si>
  <si>
    <t>หมู่ที่  14    บ้านดงไร่</t>
  </si>
  <si>
    <t>หมู่ที่  15    บ้านพรพิบูลย์</t>
  </si>
  <si>
    <t>4. สภาพทางสังคม</t>
  </si>
  <si>
    <t>4.1 การศึกษา</t>
  </si>
  <si>
    <t>5     แห่ง</t>
  </si>
  <si>
    <t>1     แห่ง</t>
  </si>
  <si>
    <t xml:space="preserve">1    แห่ง </t>
  </si>
  <si>
    <t>3    แห่ง</t>
  </si>
  <si>
    <t>1    แห่ง</t>
  </si>
  <si>
    <t>4.2 สาธารณสุข</t>
  </si>
  <si>
    <t>พื้นที่ อบต.บ้านแดง  มีสถานบริการพยาบาล  ดังนี้</t>
  </si>
  <si>
    <t xml:space="preserve">4.1.1 ระดับประถมศึกษา    </t>
  </si>
  <si>
    <t xml:space="preserve">4.1.2 ระดับขยายโอกาส      </t>
  </si>
  <si>
    <t xml:space="preserve">4.1.3 ระดับมัธยมศึกษา        </t>
  </si>
  <si>
    <t xml:space="preserve">4.1.4 ศูนย์พัฒนาเด็กเล็ก     </t>
  </si>
  <si>
    <t>4.1.5 ศูนย์บริการการศึกษานอกโรงเรียน      1     แห่ง</t>
  </si>
  <si>
    <t xml:space="preserve">4.1.6 ห้องสมุดประชาชน      </t>
  </si>
  <si>
    <t>4.2.1  โรงพยาบาล    ขนาด   30   เตียง      1  แห่ง</t>
  </si>
  <si>
    <t>4.2.2  โรงพยาบาลชุมชน    1    แห่ง</t>
  </si>
  <si>
    <t>4.2.3  ศูนย์  ศสมช.     15  แห่ง</t>
  </si>
  <si>
    <t>4.3 อาชญากรรม</t>
  </si>
  <si>
    <t>4.5 การสังคมสงเคราะห์</t>
  </si>
  <si>
    <t>4.4 ยาเสพติด</t>
  </si>
  <si>
    <t>4.5.3 ผู้ป่วยเอดส์ (HIV) ที่แพทย์ได้รับรองและทำการวินิจฉัยแล้ว  จำนวน 19 คน</t>
  </si>
  <si>
    <t xml:space="preserve">4.5.1  ผู้สูงอายุ      จำนวน  979 คน </t>
  </si>
  <si>
    <t xml:space="preserve">4.5.2 คนพิการ      จำนวน  244 คน </t>
  </si>
  <si>
    <t>5. ระบบบริการพื้นฐาน</t>
  </si>
  <si>
    <t>5.1 การคมนาคมขนส่ง</t>
  </si>
  <si>
    <t>5.2 การไฟฟ้า</t>
  </si>
  <si>
    <t>5.3 การประปา</t>
  </si>
  <si>
    <t>5.4 โทรศัพท์</t>
  </si>
  <si>
    <t>5.5 ไปรษณีย์/การสื่อสาร/การขนส่งวัสดุ ครุภัณฑ์</t>
  </si>
  <si>
    <t>4.4.1 ผู้เสพสารเสพติด ที่ได้รับการบำบัด    จำนวน   20  คน</t>
  </si>
  <si>
    <t>5.1.1 เส้นทางที่ใช้ในการคมนาคมขนส่ง</t>
  </si>
  <si>
    <t>6. ระบบเศรษฐกิจ</t>
  </si>
  <si>
    <t>6.1 การเกษตร</t>
  </si>
  <si>
    <t>6.2 การประมง</t>
  </si>
  <si>
    <t>6.3 การปศุสัตว์</t>
  </si>
  <si>
    <t>4.3.1 สถานีตำรวจภูธร       จำนวน  1  แห่ง</t>
  </si>
  <si>
    <t>4.3.1 จุดตรวจประจำหมู่บ้าน</t>
  </si>
  <si>
    <t xml:space="preserve">ตำบลบ้านแดงได้รับการบริการไฟฟ้าจากการไฟฟ้าส่วนภูมิภาคอำเภอหนองหาน  สาขาย่อยอำเภอพิบูลย์รักษ์      </t>
  </si>
  <si>
    <t>วัดพระแท่นบ้านแดง</t>
  </si>
  <si>
    <t>ลำห้วยหลวง  ลำห้วยดาน</t>
  </si>
  <si>
    <t>และบริโภคพร้อมทั้งตลาดนัดสัญจรจากต่างถิ่นเข้ามาให้บริการประชาชนอยู่ประจำ</t>
  </si>
  <si>
    <t>พื้นที่ตำบลบ้านแดง   เป็นชุมชนเกษตรส่วนใหญ่  แต่พื้นที่ตั้งอยู่ภายในอำเภอพิบูลย์รักษ์   มีร้านค้าอุปโภค</t>
  </si>
  <si>
    <t>ส่วนที่ 2</t>
  </si>
  <si>
    <t>จำนวน</t>
  </si>
  <si>
    <t>แผนงาน</t>
  </si>
  <si>
    <t>ด้านบริหารจัดการ</t>
  </si>
  <si>
    <t>ด้านโครงสร้างพื้นฐาน</t>
  </si>
  <si>
    <t>ด้านงานส่งเสริมคุณภาพชีวิต</t>
  </si>
  <si>
    <t>ส่วนที่ 3</t>
  </si>
  <si>
    <t>ยุทธศาสตร์องค์กรปกครองส่วนท้องถิ่น</t>
  </si>
  <si>
    <t>ยุทธศาสตร์</t>
  </si>
  <si>
    <t>งบประมาณ</t>
  </si>
  <si>
    <t>โครงการ</t>
  </si>
  <si>
    <t xml:space="preserve"> สาธารณสุขและสิ่งแวดล้อม</t>
  </si>
  <si>
    <t>-</t>
  </si>
  <si>
    <t>ประเทศเพื่อนบ้าน</t>
  </si>
  <si>
    <t>เปลี่ยนแปลง  สามารถดำรงชีพได้อย่างมีคุณภาพ</t>
  </si>
  <si>
    <t>ยากจน หนี้สิน และการออมของครัวเรือน มีสัมมาอาชีพที่มั่นคง สามารถพึ่งพาตนเองและดูแลครอบครัว  ได้อย่างอบอุ่น</t>
  </si>
  <si>
    <t xml:space="preserve">ล้านไร่ หรือร้อยละ ๒๕ ของพื้นที่ภาค  ป้องกันการรุกพื้นที่ชุ่มน้ำ พัฒนาแหล่งน้ำและระบบชลประทาน ฟื้นฟูดิน </t>
  </si>
  <si>
    <t>ยับยั้งการแพร่กระจายดินเค็ม และเพิ่มประสิทธิภาพการจัดการโดยส่งเสริมทำเกษตรอินทรีย์</t>
  </si>
  <si>
    <t>3.1.4 แผนพัฒนาภาคตะวันออกเฉียงเหนือ/แผนพัฒนากลุ่มจังหวัด/แผนพัฒนาจังหวัด</t>
  </si>
  <si>
    <t xml:space="preserve">   "เป็นศูนย์กลางการพัฒนาเศรษฐกิจของอนุภูมิภาคลุ่มน้ำโขงและประชาคมอาเซียน"</t>
  </si>
  <si>
    <t xml:space="preserve">   1. พัฒนาโครงสร้างพื้นฐานเพื่อรอรับการคมนาคมที่มีเทคโนโลยีและเพิ่มสิ่งอำนวยความ</t>
  </si>
  <si>
    <t>สะดวกในการลงทุนด้านการค้า เกษตรกรรม อุตสาหกรรม  บริการ และการท่องเที่ยวเพื่อกระจายประโยชน์สู่</t>
  </si>
  <si>
    <t>ประชาชนทุกอาชีพของกลุ่มจังหวัดอย่างทั่วถึง</t>
  </si>
  <si>
    <t xml:space="preserve">   2. ส่งเสริมความร่วมมือทางการค้าการเกษตร บริการและการท่องเที่ยวในประชาคมอาเซียน</t>
  </si>
  <si>
    <t xml:space="preserve">   3. พัฒนาขีดความสามารถในการแข่งขันของระบบการผลิต  และระบบการตลาดในด้าน</t>
  </si>
  <si>
    <t>เกษตรกรรม อุตสาหกรรม  การผลิต  การบริการ  และแรงงานให้มีมาตรฐานตามความต้องการของตลาด</t>
  </si>
  <si>
    <t xml:space="preserve">   4. พัฒนาทรัพยากรมนุษย์ทุกภาคส่วนให้สามารถรองรับการเปลี่ยนแปลงในอนาคต</t>
  </si>
  <si>
    <t xml:space="preserve">   1. สร้างรายได้จากการลงทุนให้มากขึ้น  ทั้งด้านการค้า  การเกษตร อุตสาหกรรม </t>
  </si>
  <si>
    <t>การท่องเที่ยว  และการบริการ</t>
  </si>
  <si>
    <t xml:space="preserve">   2. เพื่อให้บุคลากรมีขีดความสามารถสูง ในการรองรับการเปลี่ยนแปลงในอนาคต</t>
  </si>
  <si>
    <t xml:space="preserve"> </t>
  </si>
  <si>
    <t>ด้านโครสร้างพื้นฐาน</t>
  </si>
  <si>
    <t>ด้านการศึกษา กีฬา อนุรักษ์ศาสนา  ศิลปวัฒนธรรม ประเพณีภูมิปัญญาท้องถิ่น</t>
  </si>
  <si>
    <t>ด้านการสร้างความเข้มแข็ง ให้ชุมชน  สาธารณสุขและสิ่งแวดล้อม</t>
  </si>
  <si>
    <t>จุดแข็ง (Strength)</t>
  </si>
  <si>
    <t>จุดอ่อน (Weakness)</t>
  </si>
  <si>
    <t>1.มีการจัดโครงสร้างภายในที่เหมาะสมสอดคล้องกับภารกิจ</t>
  </si>
  <si>
    <t>2.การมีส่วนร่วมของประชาชนในการดำเนินงาน</t>
  </si>
  <si>
    <t>3.การบริหารจัดการยึดหลักธรรมาภิบาล</t>
  </si>
  <si>
    <t>4. มีการจัดแบ่งพื้นที่/มอบหมายหน้าที่รับผิดชอบชัดเจน</t>
  </si>
  <si>
    <t>1.ปฏิบัติงานที่ได้รับมอบหมายล่าช้า</t>
  </si>
  <si>
    <t>2. บุคลากรบางส่วนไม่มีความรู้ตรงกับงานและขาดความแม่นยำ</t>
  </si>
  <si>
    <t>โอกาส  (Opportunity)</t>
  </si>
  <si>
    <t>อุปสรรค (Threat)</t>
  </si>
  <si>
    <t>1.ประชาชนได้รับบริการจากอบต.อย่างรวดเร็วและเต็มที่</t>
  </si>
  <si>
    <t>2.หน่วยงานอื่นให้ความร่วมมือในการดำเนินการ</t>
  </si>
  <si>
    <t>1.ระเบียบข้อบังคับไม่ชัดเจน และไม่มีแนวทางปฏิบัติที่ชัดเจน</t>
  </si>
  <si>
    <t>2.ระเบียบบางข้อ ไม่เอื้อกับการบริหารงาน</t>
  </si>
  <si>
    <t>1.มีถนนในการคมนาคม การสัญจร ครอบคลุมทุกหมู่บ้าน</t>
  </si>
  <si>
    <t>2.มีไฟฟ้าใช้ทุกครัวเรือน</t>
  </si>
  <si>
    <t>3.มีทรัพยากรธรรมชาติที่สมบูรณ์</t>
  </si>
  <si>
    <t>4. มีน้ำเพื่อการอุปโภค-บริโภค</t>
  </si>
  <si>
    <t>1.ถนนที่ใช้ในการสัญจร ส่วนมากเป็นถนนลูกรัง</t>
  </si>
  <si>
    <t>2.ถนนที่ใช้ในการสัญจรมีหลุมและฝุ่นละออง</t>
  </si>
  <si>
    <t>1.งบประมาณในงานซ่อมบำรุงมีไม่เพียงพอ</t>
  </si>
  <si>
    <t>1.ส่งเสริมด้านการประกอบอาชีพของประชาชนในพื้นที่</t>
  </si>
  <si>
    <t>2.ส่งเสริมการตั้งกลุ่มอาชีพ</t>
  </si>
  <si>
    <t>1.กลุ่มอาชีพไม่ดำเนินงานตามวัตถุประสงค์</t>
  </si>
  <si>
    <t>2.กลุ่มอาชีพไม่เข้มแข็ง</t>
  </si>
  <si>
    <t>1.ประสานหน่วยงานให้ช่วยกระจายสินค้า</t>
  </si>
  <si>
    <t>5.มีเจ้าหน้าที่รับผิดชอบภารกิจโดยตรง</t>
  </si>
  <si>
    <t>3.ไม่มีการรวบรวมข้อมูลภูมิปัญญาท้องถิ่น</t>
  </si>
  <si>
    <t>2.รวมสืบสานประเพณีสำคัญของท้องถิ่น</t>
  </si>
  <si>
    <t>3.ส่งเสริมปราชญ์ชาวบ้าน</t>
  </si>
  <si>
    <t>3.มีข้อจำกัดคุณสมบัติของผู้สืบทอด</t>
  </si>
  <si>
    <t>1.มีการส่งเสริมด้านความเข้มแข็งของชุมชน</t>
  </si>
  <si>
    <t>2.มียานพาหนะในการปฏิบัติงาน</t>
  </si>
  <si>
    <t>3.มีเจ้าหน้าที่ในการประสานงานกับภาคส่วนอื่น</t>
  </si>
  <si>
    <t>4.มีบริการจัดเก็บขยะ</t>
  </si>
  <si>
    <t>5.มีการออกข้อบัญญัติงบประมาณ</t>
  </si>
  <si>
    <t>2.ประชาชนบางส่วนไม่เข้าใจบทบาทของอบต.</t>
  </si>
  <si>
    <t>1.ประชาชนในหน้าที่มีสถานที่ออกกำลังกาย</t>
  </si>
  <si>
    <t>2.ประชาชนไม่สนใจออกกำลังกายและการไม่ดูแลสุขภาพ</t>
  </si>
  <si>
    <t>1.ประชาชนได้รับความสะดวก ในการสัญจรและการถ่ายเท</t>
  </si>
  <si>
    <t>สินค้า</t>
  </si>
  <si>
    <t>3.ระเบียบข้อบังคับ อำนาจหน้าที่ส่งเสริมการดำเนิน</t>
  </si>
  <si>
    <t>กิจกรรม ทางด้านการประกอบอาชีพ</t>
  </si>
  <si>
    <t xml:space="preserve">1.บุคลากรมีความรู้ ทักษะ เฉพาะด้าน
</t>
  </si>
  <si>
    <t xml:space="preserve">2.เด็กนักเรียนได้รับการพัฒนาทักษะเหมาะสมทุกด้าน
</t>
  </si>
  <si>
    <t xml:space="preserve">3.พื้นที่มีสถานที่ยึดเหนี่ยวจิตใจ
</t>
  </si>
  <si>
    <t xml:space="preserve">4.มีการส่งเสริมภูมิปัญญาท้องถิ่น
</t>
  </si>
  <si>
    <t xml:space="preserve">1.นักเรียนมีจำนวนน้อยกว่าอัตราการดูแลของครู
</t>
  </si>
  <si>
    <t xml:space="preserve">2.ภารกิจที่รับผิดชอบทำให้ไม่สามารถร่วมกิจกรรมได้
</t>
  </si>
  <si>
    <t xml:space="preserve">1.ประชาชนได้เข้าร่วมประเพณีสำคัญๆของท้องถิ่น
</t>
  </si>
  <si>
    <t xml:space="preserve">1.การเข้าร่วมกิจกรรมต้องมีของตอบแทน
</t>
  </si>
  <si>
    <t>- ยุทธศาสตร์ที่ 4   ด้านการศึกษา อนุรักษ์ศาสนา กีฬา ศิลปวัฒนธรรม ประเพณีภูมิปัญญาท้องถิ่น</t>
  </si>
  <si>
    <t>- ยุทธศาสตร์ที่ 5  ด้านการสร้างความเข้มแข็งให้ชุมชน สาธารณสุขและสิ่งแวดล้อม</t>
  </si>
  <si>
    <t>2.คนรุ่นหลังไม่ให้ความสำคัญกับกิจกรรม</t>
  </si>
  <si>
    <t>1.วัสดุอุปกรณืไม่ครบมีอุปสรรคในการทำงาน</t>
  </si>
  <si>
    <t>2.มีหน่วยงานต่างๆให้ความรู้ด้านสุขภาพและการรักษา</t>
  </si>
  <si>
    <t>1.ประชาชนขาดจิตสำนึกที่จะอนุรักษ์ธรรมชาติและสิ่ง</t>
  </si>
  <si>
    <t xml:space="preserve">   แนวทางการพัฒนา</t>
  </si>
  <si>
    <t>(1) พัฒนาศักยภาพผู้ปฏิบัติงาน</t>
  </si>
  <si>
    <t>(2) พัฒนาและปรับปรุงอำนวยความสะดวกและให้บริการประชาชน</t>
  </si>
  <si>
    <t>(3) การพัฒนาปรับปรุงสิทธิภาพอุปกรณ์เครื่องมือ เครื่องใช้</t>
  </si>
  <si>
    <t>(4) ประชาสัมพันธ์หน่วยงาน</t>
  </si>
  <si>
    <t xml:space="preserve">(1) ก่อสร้าง   ปรับปรุง  บำรุงรักษา  ถนน  สะพาน ทางเท้า  ท่อระบายน้ำ  รางระบายน้ำ  
</t>
  </si>
  <si>
    <t>(3) ก่อสร้าง  ปรับปรุง  บำรุงรักษา   ระบบประปา</t>
  </si>
  <si>
    <t xml:space="preserve">(2) พัฒนาด้านส่งเสริมอาชีพ การฝึกอบรมกลุ่มอาชีพ  เพิ่มพูนความรู้ให้เกษตรกรให้มีความรู้ความชำนาญ  </t>
  </si>
  <si>
    <t xml:space="preserve">    การส่งเสริมการลงทุนและพาณิชยกรรม</t>
  </si>
  <si>
    <t>(1) ส่งเสริมประชาธิปไตย ความเสมอภาค สิทธิเสรีภาพและส่งเสริมชุมชนให้เข้มแข็ง</t>
  </si>
  <si>
    <t>(2) ส่งเสริมงานป้องกันและบรรเทาสาธารณภัย</t>
  </si>
  <si>
    <t>1) แผนพัฒนาภาคตะวันออกเฉียงเหนือ</t>
  </si>
  <si>
    <t xml:space="preserve">2) แผนพัฒนากลุ่มจังหวัดภาคตะวันออกเฉียงเหนือตอนบน 1 </t>
  </si>
  <si>
    <t>3) แผนพัฒนาจังหวัดอุดรธานี</t>
  </si>
  <si>
    <t>1. พัฒนาและส่งเสริมการใช้เทคโนโลยีที่ทันสมัย</t>
  </si>
  <si>
    <t>2. ปรับปรุงสภาวะแวดล้อมสู่เมืองแห่งความสะอาด</t>
  </si>
  <si>
    <t>3. พัฒนาองค์ความรู้ให้ทันต่อการเปลี่ยนแปลง</t>
  </si>
  <si>
    <t>U : Unity : มีเอกภาพ</t>
  </si>
  <si>
    <t>O : Open mind : เปิดใจให้บริการ</t>
  </si>
  <si>
    <t>D : Development : พัฒนาอย่างต่อเนื่อง</t>
  </si>
  <si>
    <t>N : Network : สานเครือข่ายการมีส่วนร่วมของประชาชน</t>
  </si>
  <si>
    <t>T : Transparency : มีความโปร่งใส</t>
  </si>
  <si>
    <t>E : Excellence : เน้นผลสัมฤทธิ์ของงาน</t>
  </si>
  <si>
    <t>A : Accountability :  มีความรับผิดชอบ</t>
  </si>
  <si>
    <t>M : Morality : มีศิลธรรม</t>
  </si>
  <si>
    <t>เพื่อสร้างการเติบโตทางด้านเศรษฐกิจและเป็นมิตรกับสิ่งแวดล้อม</t>
  </si>
  <si>
    <t>ร้อยละที่เพิ่มขึ้นของ GPP เทียบกับปีที่ผ่านมา</t>
  </si>
  <si>
    <t>ร้อยละ 5</t>
  </si>
  <si>
    <t xml:space="preserve">    1. เพิ่มศักยภาพการแข่งขันด้านเศรษฐกิจ โดยการยกมาตรฐานและประสิทธิภาพการผลิตการเกษตร</t>
  </si>
  <si>
    <t xml:space="preserve">    2. สร้างคนให้มีคุณภาพ เพื่อพัฒนาคนให้มีสุขภาวะทั้งร่างกาย จิตใจและสติปัญญา รอบรู้  เท่าทันการ</t>
  </si>
  <si>
    <t xml:space="preserve">    3. สร้างสังคมและเศรษฐกิจฐานรากให้เข้มแข็ง เพื่อสร้างความมั่นคงด้านอาหาร แก้ไขปัญหาความ</t>
  </si>
  <si>
    <t xml:space="preserve">    4. ฟื้นฟูทรัพยากรธรรมชาติและสิ่งแวดล้อมให้สมบูรณ์ โดยเร่งอนุรักษ์และฟื้นฟูพื้นที่ป่าไม้ให้ได้ ๑๕.๙ </t>
  </si>
  <si>
    <t>-วิสัยทัศน์กลุ่มจังหวัด (Vision)</t>
  </si>
  <si>
    <t>-พันธกิจ (Mission)</t>
  </si>
  <si>
    <t>-เป้าประสงค์รวมตัวชี้วัดและค่าเป้าหมายรวม</t>
  </si>
  <si>
    <t>-พันธกิจ</t>
  </si>
  <si>
    <t xml:space="preserve">-ค่านิยม </t>
  </si>
  <si>
    <t>-เป้าประสงค์รวม</t>
  </si>
  <si>
    <t>-ตัวชี้วัด</t>
  </si>
  <si>
    <t>-ค่าเป้าหมาย</t>
  </si>
  <si>
    <t>3.1.5 ยุทธศาสตร์การพัฒนาขององค์กรปกครองส่วนท้องถิ่นในเขตจังหวัด</t>
  </si>
  <si>
    <t>๑)   ด้านการสร้างความเข้มแข็งในสังคม เพื่อรองรับการเปลี่ยนแปลงทางวัฒนธรรมและเทคโนโลยี</t>
  </si>
  <si>
    <t>แนวทางการพัฒนา</t>
  </si>
  <si>
    <t>-  การสร้างเสริมสังคมที่เข้มแข็ง</t>
  </si>
  <si>
    <t>-  การส่งเสริมสังคมแห่งการเรียนรู้</t>
  </si>
  <si>
    <t>๒)   ด้านการพัฒนาผลผลิตทางการเกษตรให้ได้มาตรฐานในรูปแบบเกษตรปลอดภัย</t>
  </si>
  <si>
    <t>-  พัฒนาทักษะ ความรู้ ด้านการเกษตร</t>
  </si>
  <si>
    <t>-  เพิ่มประสิทธิภาพการผลิตทางการเกษตร</t>
  </si>
  <si>
    <t>-  พัฒนาประสิทธิภาพ เพื่อเพิ่มมูลค่าสินค้าด้านการเกษตร</t>
  </si>
  <si>
    <t>-  ส่งเสริม และพัฒนากลุ่ม องค์กร สถาบันเกษตรกร ให้มีการรวมกลุ่มการผลิต การตลาด</t>
  </si>
  <si>
    <t>-  สร้างเครือข่าย การบริหารจัดการเกษตรแบบครบวงจร และพัฒนาช่องทางการตลาด</t>
  </si>
  <si>
    <t>๓)   ด้านการพัฒนาศักยภาพการค้า การลงทุน เพื่อเพิ่มขีดความสามารถในการแข่งขัน</t>
  </si>
  <si>
    <t>-  พัฒนาโครงสร้างพื้นฐาน</t>
  </si>
  <si>
    <t xml:space="preserve">-  พัฒนาศักยภาพ ผู้ประกอบการ </t>
  </si>
  <si>
    <t>-  พัฒนาคุณภาพสินค้าให้ได้มาตรฐานความต้องการของตลาด</t>
  </si>
  <si>
    <t>-  พัฒนาทักษะ ฝีมือแรงงาน เพื่อเพิ่มผลิตภาพแรงงานทั้งในระบบ และนอกระบบ</t>
  </si>
  <si>
    <t>-  พัฒนา ส่งเสริมการตลาดทั้งในประเทศและต่างประเทศ</t>
  </si>
  <si>
    <t>๔)   ด้านการพัฒนาการท่องเที่ยว การบริการ และการส่งเสริมศิลปวัฒนธรรม ประเพณีท้องถิ่น</t>
  </si>
  <si>
    <t>-  การพัฒนาแหล่งท่องเที่ยวให้ได้มาตรฐาน</t>
  </si>
  <si>
    <t>-  การพัฒนาบุคลากร ด้านการท่องเที่ยวสู่ประชาคมเศรษฐกิจอาเซียน</t>
  </si>
  <si>
    <t>-  การส่งเสริมการตลาด การท่องเที่ยวทั้งในประเทศและต่างประเทศ</t>
  </si>
  <si>
    <t>๕)   ด้านการพัฒนาการจัดการทรัพยากรธรรมชาติและสิ่งแวดล้อม เพื่อใช้ประโยชน์อย่างยั่งยืน</t>
  </si>
  <si>
    <t>-  การอนุรักษ์และฟื้นฟูทรัพยากรป่าไม้แบบบูรณาการและการมีส่วนร่วม</t>
  </si>
  <si>
    <t xml:space="preserve">๖)  ด้านการพัฒนาการประยุกต์ใช้เทคโนโลยี ในการบริหารจัดการภาครัฐ  </t>
  </si>
  <si>
    <t>-  มีองค์ความรู้ และรูปแบบการประยุกต์ใช้ระบบเทคโนโลยี เพื่อเพิ่มการบริหารจัดการเชิงพื้นที่ (อำเภอ ตำบล หมู่บ้าน)</t>
  </si>
  <si>
    <t>-  มีระบบเทคโนโลยีการบริหารจัดการภาครัฐเชิงพื้นที่ ภาครัฐ และประชาชนได้ประโยชน์</t>
  </si>
  <si>
    <t>-  มีระบบ Warning System และ Single Command</t>
  </si>
  <si>
    <t>2) มีระบบโครงสร้างพื้นฐานที่สะดวกครบถ้วน</t>
  </si>
  <si>
    <t>3) ส่งเสริมการพัฒนาด้านเศรษฐกิจการมีรายได้ มีงานทำและสวัสดิการที่ดีขึ้น</t>
  </si>
  <si>
    <t>4) ส่งเสริมการศึกษา กีฬา อนุรักษ์ศาสนา ศิลปวัฒนธรรม ประเพณีภูมิปัญญาชาวบ้าน</t>
  </si>
  <si>
    <t xml:space="preserve">ทิศเหนือ                </t>
  </si>
  <si>
    <t xml:space="preserve">ติดต่อ             อบต.สุมเส้า        </t>
  </si>
  <si>
    <t>อ.เพ็ญ</t>
  </si>
  <si>
    <t xml:space="preserve">ทิศตะวันออก           </t>
  </si>
  <si>
    <t xml:space="preserve">ติดต่อ             อบต.นาทราย      </t>
  </si>
  <si>
    <t>อ.พิบูลย์รักษ์</t>
  </si>
  <si>
    <t xml:space="preserve">ทิศตะวันตก             </t>
  </si>
  <si>
    <t xml:space="preserve">ติดต่อ             อบต. นาบัว       </t>
  </si>
  <si>
    <t xml:space="preserve">ทิศใต้                    </t>
  </si>
  <si>
    <t xml:space="preserve">ติดต่อ             อบต.ดอนกลอย   </t>
  </si>
  <si>
    <t>ประชาชนในเขตตำบลบ้านแดงส่วนใหญ่นับถือศาสนาพุทธ  มีวัด  จำนวน  11 แห่ง</t>
  </si>
  <si>
    <t xml:space="preserve">หมู่บ้านงานบุญเดือน6  (บุญบั้งไฟ)  งานลอยกระทงและอีกงานประเพณีหลักอีกงานหนึ่งคืองานประเพณีโคมลมลอยฟ้า </t>
  </si>
  <si>
    <t xml:space="preserve">ผ้ามัดหมี่ย้อมคราม นมัสการหลวงปู่พิบูลย์ ซึ่งเป็นงานประเพณีที่มีชื่อระดับจังหวัด   โดย  ตำบลบ้านแดงได้จัดร่วมกัน </t>
  </si>
  <si>
    <t>กับอีก   2   ตำบล โดยจัดขึ้นในห้วงเวลา  เดือน  พฤศจิกายน -  ธันวาคม  ของทุกปี</t>
  </si>
  <si>
    <t>งานประเพณีของตำบลบ้านแดง จะมีงานประจำปี บุญเดือน 4  ที่ถือว่าเป็นงานบุญสำคัญของแต่ละ</t>
  </si>
  <si>
    <t>1. ผ้ามัดหมี่ย้อมคราม</t>
  </si>
  <si>
    <t>2. สินค้าแปรรูปด้วยผ้ามัดหมี่ย้อมคราม เช่น กล่องกระดาษทิชชู  ผ้าพันคอ เสื้อผ้า</t>
  </si>
  <si>
    <t>3. ปลาแห้ง</t>
  </si>
  <si>
    <t>4. กระติบข้าว</t>
  </si>
  <si>
    <t>- ฝาย</t>
  </si>
  <si>
    <t>- บ้อน้ำตื้น</t>
  </si>
  <si>
    <t>แห่ง</t>
  </si>
  <si>
    <t>- ลำห้วย</t>
  </si>
  <si>
    <t>2</t>
  </si>
  <si>
    <t>การนำแผนพัฒนาท้องถิ่นสี่ปีไปสู่การปฏิบัติ</t>
  </si>
  <si>
    <t>1. แนวทางการพัฒนาและยุทธศาสตร์การพัฒนา</t>
  </si>
  <si>
    <t>รายละเอียดโครงการพัฒนา</t>
  </si>
  <si>
    <t>องค์การบริหารส่วนตำบลบ้านแดง</t>
  </si>
  <si>
    <t xml:space="preserve">    </t>
  </si>
  <si>
    <t>1.1 แผนงาน บริหารงานทั่วไป</t>
  </si>
  <si>
    <t>ที่</t>
  </si>
  <si>
    <t>วัตถุประสงค์</t>
  </si>
  <si>
    <t>เป้าหมาย</t>
  </si>
  <si>
    <t>งบประมาณและที่ผ่านมา</t>
  </si>
  <si>
    <t>(บาท)</t>
  </si>
  <si>
    <t>ตัวชี้วัด</t>
  </si>
  <si>
    <t>(KPI)</t>
  </si>
  <si>
    <t>ผลที่คาดว่า</t>
  </si>
  <si>
    <t>จะได้รับ</t>
  </si>
  <si>
    <t>หน่วยงาน</t>
  </si>
  <si>
    <t>(ผลผลิต</t>
  </si>
  <si>
    <t>ของโครงการ)</t>
  </si>
  <si>
    <t>อบรมกฎหมายระเบียบ วินัย การปฏิบัติ</t>
  </si>
  <si>
    <t>จำนวน 3 กิจกรรม</t>
  </si>
  <si>
    <t>หน้าที่ของบุคลากรในหน่วยงาน</t>
  </si>
  <si>
    <t>เพื่อให้บุคลากรมีความเข้าใจ</t>
  </si>
  <si>
    <t>ระเบียบกฎหมายในการปฏิบัติ</t>
  </si>
  <si>
    <t>งานเพิ่มขึ้น</t>
  </si>
  <si>
    <t>ยุทธศาสตร์ที่ 1 ยุทธศาสตร์ด้านการพัฒนาด้านการบริหารจัดการ</t>
  </si>
  <si>
    <t>ยุทธศาสตร์ที่ 2 ยุทธศาสตร์ด้านการพัฒนาด้านโครงสร้างพื้นฐาน</t>
  </si>
  <si>
    <t>ยุทธศาสตร์ที่ 5 ยุทธศาสตร์ด้านการสร้างความเข้มแข็งให้ชุมชน  สาธารณสุขและสิ่งแวดล้อม</t>
  </si>
  <si>
    <t xml:space="preserve">โครงการฝึกอบรมสัมมนาผู้บริหาร </t>
  </si>
  <si>
    <t>พนักงาน ลูกจ้าง สมาชิก อบต. และ</t>
  </si>
  <si>
    <t>ผู้เกี่ยวข้องในการพัฒนาตำบล</t>
  </si>
  <si>
    <t>เพื่อให้ศูนย์พัฒนาเด็กเล็กผ่าน</t>
  </si>
  <si>
    <t>ประชาคมอาเซียน</t>
  </si>
  <si>
    <t>โครงการอบรมให้ความรู้เรื่องสมุนไพร</t>
  </si>
  <si>
    <t>เพื่อส่งเสริมการสร้างคุณธรรม</t>
  </si>
  <si>
    <t>โครงการฝึกอบรมสร้างความรู้ด้าน</t>
  </si>
  <si>
    <t>โครงการถ่ายทอดเทคโนโลยีพลังงาน</t>
  </si>
  <si>
    <t>ทดแทนที่เหมาะสมสำหรับครัวเรือน</t>
  </si>
  <si>
    <t xml:space="preserve">และจิตบริการที่ดีต่อประชาชน </t>
  </si>
  <si>
    <t>ก่อสร้างศาลาพักคอยผู้มาติดต่องาน</t>
  </si>
  <si>
    <t>โครงการจัดทำป้ายบอกระยะทาง</t>
  </si>
  <si>
    <t>เพื่อจัดทำป้ายบอกระยะทางดังนี้</t>
  </si>
  <si>
    <t>ภายในตำบลบ้านแดงและป้าย</t>
  </si>
  <si>
    <t>-ป้ายบอกระยะทางระหว่างหมู่บ้าน</t>
  </si>
  <si>
    <t>ประชาสัมพันธ์กิจกรรมต่างๆ</t>
  </si>
  <si>
    <t>- ป้ายบอกทางแยกปากทางอำเภอฯ</t>
  </si>
  <si>
    <t>- ป้ายบอกเส้นทางม.2 ไปอ.เพ็ญ</t>
  </si>
  <si>
    <t>-ป้ายบอกเส้นทางระหว่างตำบล</t>
  </si>
  <si>
    <t>-ป้ายประชาสัมพันธ์กิจกรรมต่างๆ</t>
  </si>
  <si>
    <t>หน้าที่</t>
  </si>
  <si>
    <t xml:space="preserve"> โครงการให้ความรู้ด้านบทบาทหน้าที่</t>
  </si>
  <si>
    <t>เพื่อให้มีเครื่องมือในการปฏิบัติ</t>
  </si>
  <si>
    <t>สนับสนุนน้ำมันเชื้อเพลิงตามโครงการ</t>
  </si>
  <si>
    <t>ซ่อมแซมถนนพื้นที่ตำบลบ้านแดง</t>
  </si>
  <si>
    <t>ตำบลบ้านแดง</t>
  </si>
  <si>
    <t>ปรับปรุงหอกระจายข่าวที่ชำรุดทุก</t>
  </si>
  <si>
    <t>เพื่อเผยแพร่ข้อมูลข่าวสารให้</t>
  </si>
  <si>
    <t>หมู่บ้าน</t>
  </si>
  <si>
    <t>ประชาชนได้ทราบทั่วถึง</t>
  </si>
  <si>
    <t>เพื่อสนับสนุนการปฏิบัติงาน</t>
  </si>
  <si>
    <t>รับผิดชอบ</t>
  </si>
  <si>
    <t>หลัก</t>
  </si>
  <si>
    <t>เพื่อทราบถึงความพึงพอใจใน</t>
  </si>
  <si>
    <t>การปฏิบัติงานของหน่วยงาน</t>
  </si>
  <si>
    <t xml:space="preserve">   (2) ปฏิรูปกลไกการบริหารประเทศและพัฒนาความมั่นคงทางการเมือง ขจัดคอร์รัปชั่น สร้างความเชื่อมั่นใน</t>
  </si>
  <si>
    <t>กระบวนการยุติธรรม</t>
  </si>
  <si>
    <t xml:space="preserve">   (1)  เสริมสร้างความมั่นคงของสถาบันหลักและการปกครองระบอบประชาธิปไตยอันมีพระมหากษัตริย์ทรงเป็น</t>
  </si>
  <si>
    <t>ประมุข</t>
  </si>
  <si>
    <t xml:space="preserve">   (3) การรักษาความมั่นคงภายในและความสงบเรียบร้อยภายใน ตลอดจนการบริหารจัดการความมั่นคงชายแดน</t>
  </si>
  <si>
    <t>และชายฝั่งทะเล</t>
  </si>
  <si>
    <t xml:space="preserve">   (5) การพัฒนาเสริมสร้างศักยภาพการผนึกกำลังป้องกันประเทศ  การรักษาความสงบเรียบร้อยภายในประเทศ </t>
  </si>
  <si>
    <t>สร้างความร่วมมือกับประเทศเพื่อนบ้านและมิตรประเทศ</t>
  </si>
  <si>
    <t xml:space="preserve">   (7) การปรับกระบวนการการทำงานของกลไกที่เกี่ยวข้องจากแนวดิ่งสู่แนวระนาบมากขึ้น</t>
  </si>
  <si>
    <t xml:space="preserve">   (1) การพัฒนาสมรรถนะทางเศรษฐกิจ  ส่งเสริมการค้าการลงทุน พัฒนาสู่ชาติการค้า</t>
  </si>
  <si>
    <t xml:space="preserve">   (3) การพัฒนา</t>
  </si>
  <si>
    <t>(4)</t>
  </si>
  <si>
    <t>การพัฒนาผู้ประกอบการและเศรษฐกิจชุมชน พัฒนาทักษะ ผู้ประกอบการ ยกระดับผลิตภาพแรงงานและ</t>
  </si>
  <si>
    <t>พัฒนา SMEs สู่สากล</t>
  </si>
  <si>
    <t>(5)</t>
  </si>
  <si>
    <t>(6)</t>
  </si>
  <si>
    <t>(7)</t>
  </si>
  <si>
    <t>(1)</t>
  </si>
  <si>
    <t xml:space="preserve">พัฒนาศักยภาพคนตลอดช่วงชีวิต </t>
  </si>
  <si>
    <t xml:space="preserve">การยกระดับการศึกษาและการเรียนรู้ให้มีคุณภาพเท่าเทียมและทั่วถึง </t>
  </si>
  <si>
    <t xml:space="preserve">ปลูกฝังระเบียบวินัย คุณธรรม จริยธรรม ค่านิยมที่พึงประสงค์ </t>
  </si>
  <si>
    <t xml:space="preserve">การสร้างเสริมให้คนมีสุขภาวะที่ดี </t>
  </si>
  <si>
    <t>การสร้างความอยู่ดีมีสุขของครอบครัวไทย</t>
  </si>
  <si>
    <t>(2)</t>
  </si>
  <si>
    <t>(3)</t>
  </si>
  <si>
    <t xml:space="preserve">สร้างความมั่นคงและการลดความเหลื่อมล้ำทางเศรษฐกิจและสังคม </t>
  </si>
  <si>
    <t xml:space="preserve">พัฒนาระบบบริการและระบบบริหารจัดการสุขภาพ </t>
  </si>
  <si>
    <t xml:space="preserve">มีสภาพแวดล้อมและนวัตกรรมที่เอื้อต่อการดำรงชีวิตในสังคมสูงวัย </t>
  </si>
  <si>
    <t>สร้างความเข้มแข็งของสถาบันทางสังคม ทุนทางวัฒนธรรมและ ความเข้มแข็งของชุมชน</t>
  </si>
  <si>
    <t>พัฒนาการสื่อสารมวลชนให้เป็นกลไกในการสนับสนุนการพัฒนา</t>
  </si>
  <si>
    <t xml:space="preserve">การพัฒนาและใช้พลังงานที่เป็นมิตรกับสิ่งแวดล้อม </t>
  </si>
  <si>
    <t>การใช้เครื่องมือทางเศรษฐศาสตร์และนโยบายการคลัง เพื่อสิ่งแวดล้อม</t>
  </si>
  <si>
    <t>อย่างบูรณาการ</t>
  </si>
  <si>
    <t>การลงทุนพัฒนาโครงสร้างพื้นฐาน ด้านการขนส่ง ความมั่นคงและพลังงาน ระบบเทคโนโลยี</t>
  </si>
  <si>
    <t>สารสนเทศ และการวิจัย และพัฒนา</t>
  </si>
  <si>
    <t>การเชื่อมโยงกับภูมิภาคและเศรษฐกิจโลก สร้างความเป็นหุ้นส่วน การพัฒนากับนานาประเทศส่งเสริม</t>
  </si>
  <si>
    <t>ให้ไทยเป็นฐานของการประกอบ ธุรกิจ ฯลฯ</t>
  </si>
  <si>
    <t>การปรับปรุงโครงสร้าง บทบาท ภารกิจของหน่วยงาน ภาครัฐ ให้มีขนาดที่เหมาะสม</t>
  </si>
  <si>
    <t xml:space="preserve">การวางระบบบริหารราชการแบบบูรณาการ </t>
  </si>
  <si>
    <t xml:space="preserve">การต่อต้านการทุจริตและประพฤติมิชอบ </t>
  </si>
  <si>
    <t xml:space="preserve">การปรับปรุงกฎหมายและระเบียบต่าง ๆ </t>
  </si>
  <si>
    <t xml:space="preserve">ให้ทันสมัย เป็นธรรมและเป็นสากล </t>
  </si>
  <si>
    <t>พัฒนาระบบการให้บริการประชาชนของหน่วยงานภาครัฐ</t>
  </si>
  <si>
    <t>ปรับปรุงการบริหารจัดการรายได้และรายจ่ายของภาครัฐ</t>
  </si>
  <si>
    <t>(8)</t>
  </si>
  <si>
    <t>ส่งเสริมให้เด็กปฐมวัยมี การพัฒนาทักษะทางสมอง และทักษะท างสังคมที่ เหมาะสม</t>
  </si>
  <si>
    <t>พัฒนาทักษะการคิดวิเคราะห์ คิดสร้างสรรค์ ทักษะการ ทำงานและการใช้ชีวิตที่พร้อม เข้าสู่ตลาดงาน</t>
  </si>
  <si>
    <t>ยุทธศาสตร์ที่ 3 การสร้างความเข้มแข็งทางเศรษฐกิจและแข่งขันได้อย่างยั่งยืน</t>
  </si>
  <si>
    <t>วางอนาคตรากฐานการพัฒนาอุตสาหกรรม</t>
  </si>
  <si>
    <t>เสริมสร้างขีดความสามารถการแข่งขันใน เชิงธุรกิจของภาคบริการ</t>
  </si>
  <si>
    <t>ยุทธศาสตร์ที่ 4 การเติบโตที่เป็นมิตรกับสิ่งแวดล้อมเพื่อการพัฒนาอย่างยั่งยืน</t>
  </si>
  <si>
    <t>พัฒนาหลักเกณฑ์การปรับปรุงแผนที่แนว เขตที่ดินของรัฐแบบบูรณาการ (One Map)</t>
  </si>
  <si>
    <t>ผลักดันกฏหมายและกลไกเพื่อการคัดแยก ขยะ สนับสนุนการแปรรูปเป็นพลังงาน</t>
  </si>
  <si>
    <t>ยุทธศาสตร์ที่ 5 การเสริมสร้างความมั่นคงแห่งชาติเพื่อการพัฒนา ประเทศ สู่ความมั่งคั่ง และยั่งยืน</t>
  </si>
  <si>
    <t>ประเทศไทยมีความสัมพันธ์และความร่วมมือ ด้านความมั่นคงในกลุ่มประเทศนานาประเทศ</t>
  </si>
  <si>
    <t>ปกป้องและเชิดชูสถาบันพระมหากษัตริย</t>
  </si>
  <si>
    <t>สังคมมีความสมานฉันท์</t>
  </si>
  <si>
    <t>ประชาชนในจังหวัดชายแดนภาคใต้มีความ ปลอดภัยในชีวิตและทรัพย์สิน</t>
  </si>
  <si>
    <t>ประเทศไทยมีความพร้อมต่อการรับมือภัย คุกคามทางทหาร</t>
  </si>
  <si>
    <t>ทั่วถึง</t>
  </si>
  <si>
    <t>อันดับความเสี่ยงจากการก่อการร้ายต่ำกว่า อันดับที่ 20 ของโลก</t>
  </si>
  <si>
    <t>ยุทธศาสตร์ที่ 6 การบริหารจัดการในภาครัฐ การป้องกันการทุจริตประพฤติมิ ชอบและธรรมาภิบาลในสังคมไทย</t>
  </si>
  <si>
    <t>ปรับปรุงโครงสร้างหน่วยงาน</t>
  </si>
  <si>
    <t>ปรับปรุงกระบวนการงบประมาณ</t>
  </si>
  <si>
    <t>ป้องกันและปราบปราม</t>
  </si>
  <si>
    <t>ปฏิรูปกฎหมาย</t>
  </si>
  <si>
    <t>ยุทธศาสตร์ที่ 7 การพัฒนาโครงสร้างพื้นฐานและระบบโลจิสติกส</t>
  </si>
  <si>
    <t>ยุทธศาสตร์ที่ 8 การพัฒนาวิทยาศาสตร์ เทคโนโลยี วิจัย และนวัตกรรม</t>
  </si>
  <si>
    <t>ยุทธศาสตร์ที่ 9 การพัฒนาภาค เมือง และพื้นที่เศรษฐกิจ</t>
  </si>
  <si>
    <t>ภาคเหนือ เป็นฐานเศรษฐกิจมูลค่าสูง</t>
  </si>
  <si>
    <t>ยุทธศาสตร์ที่ 10 ความร่วมมือระหว่างประเทศเพื่อการพัฒนา</t>
  </si>
  <si>
    <t>ส่งเสริมให้ไทยเป็นฐาน ของการประกอบธุรกิจ การบริการ และการลงทุน</t>
  </si>
  <si>
    <t>การพัฒนาความเชื่อมโยงในด้านต่างๆ</t>
  </si>
  <si>
    <t>การส่งเสริมการลงทุน ไทยในต่างประเทศ</t>
  </si>
  <si>
    <t>การสร้างความเป็นหุ้นส่วนการ พัฒนากับประเทศในอนุภูมิภาค ภูมิภาค และนานาประเทศ</t>
  </si>
  <si>
    <t>มีสมดุล</t>
  </si>
  <si>
    <t xml:space="preserve">จัดระบบอนุรักษ์ ฟื้นฟูและป้องกันการทำลาย ทรัพยากรธรรมชาติ </t>
  </si>
  <si>
    <t xml:space="preserve">วางระบบบริหารจัดการน้ำให้มีประสิทธิภาพทั้ง 25 ลุ่มน้ำ เน้นการปรับระบบการบริหารจัดการอุทกภัย </t>
  </si>
  <si>
    <t xml:space="preserve">การพัฒนาเมืองอุตสาหกรรมเชิงนิเวศและเมืองที่เป็นมิตรกับสิ่งแวดล้อม </t>
  </si>
  <si>
    <t xml:space="preserve">การร่วมลดปัญหาโลกร้อนและปรับตัวให้พร้อมกับการเปลี่ยนแปลงสภาพภูมิอากาศ </t>
  </si>
  <si>
    <t>การพัฒนาระบบบริหารจัดการกำลังคนและพัฒนาบุคลากรภาครัฐ</t>
  </si>
  <si>
    <t>ยุทธศาสตร์ที่ 1 การเสริมสร้างและพัฒนาศักยภาพทุนมนุษย์</t>
  </si>
  <si>
    <t>เพิ่มโอกาสให้กับกลุ่มประชากรร้อยละ 40 ที่มี รายได้ต่ำสุดให้เข้าถึงบริการที่มีคุณภาพของรัฐ</t>
  </si>
  <si>
    <t>ผลักดันให้สถาบัน ทางสังคมมีส่วนร่วม พัฒนาประเทศอย่างเข้มแข็ง</t>
  </si>
  <si>
    <t>ลดปัจจัยเสี่ยงด้านสุขภาพและให้ทุกภาคส่วนคำนึงถึงผลกระทบต่อสุขภาพ</t>
  </si>
  <si>
    <t>ยุทธศาสตร์ที่ 2 การสร้างความเป็นธรรมลดความเหลื่อมล้ำในสังคม</t>
  </si>
  <si>
    <t>การเสริมสร้างชุมชนเข้มแข็งตามหลักปรัชญาของเศรษฐกิจพอเพียง</t>
  </si>
  <si>
    <t>ยกระดับการผลิตสินค้าเกษตรและอาหารเข้าสู่ระบบมาตรฐาน</t>
  </si>
  <si>
    <t>ภาคตะวันออกฉียงเหนือ หลุดพ้นจากความยากจน สู่เป้าหมายการพึ่งตนเอง</t>
  </si>
  <si>
    <t>ภาคใต้ เป็นฐานเศรษฐกิจสีเขียว ได้มาตรฐาน สากลและแหล่ ง ท่องเที่ยวระดับโลก</t>
  </si>
  <si>
    <t>พัฒนาพื้นที่เศรษฐกิจใหม่บริเวณชายแดน เป็นประตูเศรษฐกิจเชื่อมโยงกับประเทศเพื่อนบ้าน</t>
  </si>
  <si>
    <t>จังหวัด</t>
  </si>
  <si>
    <t>บ้านแดง</t>
  </si>
  <si>
    <t>สนับสนุน</t>
  </si>
  <si>
    <t>ประเด็นยุทธศาสตร์</t>
  </si>
  <si>
    <r>
      <rPr>
        <b/>
        <sz val="16"/>
        <color theme="1"/>
        <rFont val="TH SarabunPSK"/>
        <family val="2"/>
      </rPr>
      <t>ยุทธศาสตร์ที่ 1</t>
    </r>
    <r>
      <rPr>
        <sz val="16"/>
        <color theme="1"/>
        <rFont val="TH SarabunPSK"/>
        <family val="2"/>
      </rPr>
      <t xml:space="preserve">  การพัฒนาศักยภาพการค้าการลงทุนเพื่อเพิ่มขัดความสามารถในการแข่งขันด้วย</t>
    </r>
  </si>
  <si>
    <t xml:space="preserve">    เทคโนโลยีที่ทันสมัยและเป็นสากล</t>
  </si>
  <si>
    <r>
      <t xml:space="preserve">ยุทธศาสตร์ที่ 2  </t>
    </r>
    <r>
      <rPr>
        <sz val="16"/>
        <color theme="1"/>
        <rFont val="TH SarabunPSK"/>
        <family val="2"/>
      </rPr>
      <t>การส่งเสริมการพัฒนาเกษตรอุตสาหกรรมยกระดับมาตรฐานการผลิตสินค้าเกษตร</t>
    </r>
  </si>
  <si>
    <t xml:space="preserve">    ปลอดภัยและเกษตรอินทรีย์</t>
  </si>
  <si>
    <r>
      <t xml:space="preserve">ยุทธศาสตร์ที่ 3  </t>
    </r>
    <r>
      <rPr>
        <sz val="16"/>
        <color theme="1"/>
        <rFont val="TH SarabunPSK"/>
        <family val="2"/>
      </rPr>
      <t>การยกระดับคุณภาพชีวิตเพื่อสร้างความเข้มแข็งให้สังคม มีความพร้อมรับการ</t>
    </r>
  </si>
  <si>
    <t xml:space="preserve">    เปลี่ยนแปลงทางเศรษฐกิจ สังคม และวัฒนธรรม</t>
  </si>
  <si>
    <r>
      <t xml:space="preserve">ยุทธศาสตร์ที่ 4  </t>
    </r>
    <r>
      <rPr>
        <sz val="16"/>
        <color theme="1"/>
        <rFont val="TH SarabunPSK"/>
        <family val="2"/>
      </rPr>
      <t>การพัฒนาการท่องเที่ยวเชิงอนุรักษ์ การบริการ และการส่งเสริมศิลปวัฒนธรรม</t>
    </r>
  </si>
  <si>
    <t xml:space="preserve">   ประเพณีท้องถิ่น</t>
  </si>
  <si>
    <r>
      <t xml:space="preserve">ยุทธศาสตร์ที่ 5 </t>
    </r>
    <r>
      <rPr>
        <sz val="16"/>
        <color theme="1"/>
        <rFont val="TH SarabunPSK"/>
        <family val="2"/>
      </rPr>
      <t xml:space="preserve"> การจัดการทรัพยากรธรรมชาติและสิ่งแวดล้อมเพื่อการใช้ประโยชน์อย่างยั่งยืน</t>
    </r>
  </si>
  <si>
    <r>
      <rPr>
        <b/>
        <sz val="16"/>
        <color theme="1"/>
        <rFont val="TH SarabunPSK"/>
        <family val="2"/>
      </rPr>
      <t>ยุทธศาสตร์ที่ 6</t>
    </r>
    <r>
      <rPr>
        <sz val="16"/>
        <color theme="1"/>
        <rFont val="TH SarabunPSK"/>
        <family val="2"/>
      </rPr>
      <t xml:space="preserve">  การเสริมสร้างความมั่นคง ความปลอดภัยในชีวิต ทรัพย์สินของประชาชน</t>
    </r>
  </si>
  <si>
    <t>เพื่อการระบายน้ำที่ดีและ</t>
  </si>
  <si>
    <t>ไม่ท่วมขัง</t>
  </si>
  <si>
    <t>เพื่อการคมนาคมที่สะดวก</t>
  </si>
  <si>
    <t>จำนวน 1 จุด</t>
  </si>
  <si>
    <t>ระยะทาง 3,000 ม.</t>
  </si>
  <si>
    <t>*</t>
  </si>
  <si>
    <t>ม.1-15</t>
  </si>
  <si>
    <t>อย่างเพียงพอ</t>
  </si>
  <si>
    <t>เพื่อให้ประชาชนมีน้ำใช้ใน</t>
  </si>
  <si>
    <t>ตรวจสอบคุณภาพน้ำประปาหมู่บ้าน</t>
  </si>
  <si>
    <t>ปรับปรุงซ่อมแซมบ่อบาดาล ม.9</t>
  </si>
  <si>
    <t>ตามแบบมาตรฐานกรม</t>
  </si>
  <si>
    <t>และป้องกันน้ำท่วม</t>
  </si>
  <si>
    <t>ขุดคลองพร้อมลงท่อจากห้วยหลวง</t>
  </si>
  <si>
    <t xml:space="preserve">เพื่อเก็บกักน้ำไว้ใช้ในฤดูแล้ง  </t>
  </si>
  <si>
    <t>ถึงนานางสวย บุญพา ม.2</t>
  </si>
  <si>
    <t>ขยายคลองไส้ไก่เพื่อการเกษตร ม.4</t>
  </si>
  <si>
    <t>เพื่อให้เกษตรกรมีน้ำทำการ</t>
  </si>
  <si>
    <t>เกษตรในทุกฤดูกาล</t>
  </si>
  <si>
    <t>ในการทำการเกษตร</t>
  </si>
  <si>
    <t>เพื่อกักน้ำ ระบายน้ำและ</t>
  </si>
  <si>
    <t>จำนวน  1  แห่ง</t>
  </si>
  <si>
    <t>ประชาชนสัญจรไปมาได้</t>
  </si>
  <si>
    <t>ปริมาณ 3,500 ลบ.ม.</t>
  </si>
  <si>
    <t>ยาว  250  ม.</t>
  </si>
  <si>
    <t xml:space="preserve">  กว้าง  15  ม.</t>
  </si>
  <si>
    <t>ตามแบบมาตรฐาน</t>
  </si>
  <si>
    <t>อบต.บ้านแดง</t>
  </si>
  <si>
    <t>ลำห้วยกว้าง 15 ม.</t>
  </si>
  <si>
    <t>ส่วนที่ชำรุด</t>
  </si>
  <si>
    <t>เพื่อใช้เก็บกักน้ำไว้ใช้ใน</t>
  </si>
  <si>
    <t>ในทุกฤดูกาล</t>
  </si>
  <si>
    <t>เพื่อใช้ในการส่งน้ำเพื่อ</t>
  </si>
  <si>
    <t>การเกษตร</t>
  </si>
  <si>
    <t>ก่อสร้างฝายลำห้วยอึ่งตอนล่าง  ม.9</t>
  </si>
  <si>
    <t>เพื่อเก็บกักน้ำไว้ใช้เพื่อการ</t>
  </si>
  <si>
    <t>ขนาดตามแบบมาตรฐาน</t>
  </si>
  <si>
    <t>เพาะปลูกการเกษตร</t>
  </si>
  <si>
    <t>ของกรมชลประทาน</t>
  </si>
  <si>
    <t>ก่อสร้างฝายลำห้วยบ้านตอนล่าง  ม.9</t>
  </si>
  <si>
    <t xml:space="preserve">เพื่อให้น้ำไหลได้สะดวก </t>
  </si>
  <si>
    <t>สะอาด</t>
  </si>
  <si>
    <t>ปริมาณ 15,000 ลบ.ม.</t>
  </si>
  <si>
    <t xml:space="preserve">ก่อสร้างประตูปิดเปิดน้ำลำห้วยหลวง </t>
  </si>
  <si>
    <t>ม.2</t>
  </si>
  <si>
    <t xml:space="preserve">ทรัพยากรน้ำ 1  แห่ง </t>
  </si>
  <si>
    <t xml:space="preserve"> ม.9</t>
  </si>
  <si>
    <t>ขุดลอกกุดบ้าน ม.7</t>
  </si>
  <si>
    <t>ในฤดูกาลที่ขาดแคลนน้ำ</t>
  </si>
  <si>
    <t>บริเวณ ม.5 และ ม.10</t>
  </si>
  <si>
    <t xml:space="preserve">ทรัพยากรน้ำ 2 แห่ง </t>
  </si>
  <si>
    <t>สงเคราะห์เบี้ยยังชีพผู้สูงอายุ</t>
  </si>
  <si>
    <t xml:space="preserve">สงเคราะห์เบี้ยยังชีพผู้พิการ  </t>
  </si>
  <si>
    <t>สงเคราะห์เบี้ยยังชีพผู้ป่วยเอดส์</t>
  </si>
  <si>
    <t>เพื่อให้ผู้สูงอายุได้จัดกิจกรรม</t>
  </si>
  <si>
    <t>ส่งเสริมชมรมผู้สูงอายุตำบลบ้านแดง</t>
  </si>
  <si>
    <t>ร่วมกัน</t>
  </si>
  <si>
    <t>โครงการจัดทำสิ่งอำนวยความสะดวก</t>
  </si>
  <si>
    <t>เพื่อให้ผู้พิการได้รับความสะดวก</t>
  </si>
  <si>
    <t>จำนวน 15 หมู่บ้าน</t>
  </si>
  <si>
    <t>สำหรับผู้พิการ</t>
  </si>
  <si>
    <t>ในการติดต่อประสานงาน</t>
  </si>
  <si>
    <t>ผู้ด้อยโอกาส</t>
  </si>
  <si>
    <t>ผู้สูงอายุ</t>
  </si>
  <si>
    <t>เพื่อให้ผู้สูงอายุมีสุขภาพร่างกาย</t>
  </si>
  <si>
    <t xml:space="preserve">แข็งแรง </t>
  </si>
  <si>
    <t>บัญชีสรุปโครงการพัฒนา</t>
  </si>
  <si>
    <t>แผนพัฒนาท้องถิ่นสี่ปี (พ.ศ.2561 - 2564)</t>
  </si>
  <si>
    <t>ปี 2561</t>
  </si>
  <si>
    <t>ปี 2563</t>
  </si>
  <si>
    <t>ปี 2564</t>
  </si>
  <si>
    <t>รวม 4 ปี</t>
  </si>
  <si>
    <t>สนับสนุนกลุ่มเลี้ยงโค-กระบือ</t>
  </si>
  <si>
    <t>จำนวน 20 ราย</t>
  </si>
  <si>
    <t>เพื่อเป็นการส่งเสริมให้ประชาชน</t>
  </si>
  <si>
    <t>ใช้ปุ๋ยชีวภาพในการเกษตร</t>
  </si>
  <si>
    <t>จำนวน 1 หมู่บ้าน</t>
  </si>
  <si>
    <t>โครงการฝึกอบรมอาชีพระยะสั้น</t>
  </si>
  <si>
    <t>เข้มแข็ง  และสร้างรายได้</t>
  </si>
  <si>
    <t>โครงการปลูกผักปลอดภัยจากสารพิษ</t>
  </si>
  <si>
    <t>โครงการเพาะเห็ดฟางแบบกองเตี้ย</t>
  </si>
  <si>
    <t>และเห็ดฟางในตะกร้า</t>
  </si>
  <si>
    <t>เพื่อให้ประชาชน สร้างความ</t>
  </si>
  <si>
    <t>ชุมชน</t>
  </si>
  <si>
    <t>เพื่อให้กลุ่มผู้ใช้น้ำมีความรู้ สามารถ</t>
  </si>
  <si>
    <t>พึ่งพาตนเองได้</t>
  </si>
  <si>
    <t>โครงการส่งเสริมการประกอบอาชีพของ</t>
  </si>
  <si>
    <t>เพื่อส่งเสริมให้ประชาชนมี</t>
  </si>
  <si>
    <t>ประชาชน</t>
  </si>
  <si>
    <t>รายได้เพิ่ม</t>
  </si>
  <si>
    <t>เพื่อนำข้อมูลพื้นฐานของตำบล</t>
  </si>
  <si>
    <t>บ้านแดงประกอบการจัดทำแผนฯ</t>
  </si>
  <si>
    <t>จำนวน  30  คน</t>
  </si>
  <si>
    <t>ท้องถิ่น</t>
  </si>
  <si>
    <t>เพื่อสนับสนุนค่าใช้จ่ายการเรียน</t>
  </si>
  <si>
    <t xml:space="preserve">เพื่อให้นักเรียนมีความรู้ เพิ่มทักษะ </t>
  </si>
  <si>
    <t>กระตุ้นการเรียนรู้ของครูและนักเรียน</t>
  </si>
  <si>
    <t>โครงการจ้างนักเรียนนักศึกษาทำงาน</t>
  </si>
  <si>
    <t>ในช่วงปิดภาคเรียน</t>
  </si>
  <si>
    <t>เพื่อให้นักเรียนที่ด้อยโอกาส</t>
  </si>
  <si>
    <t>จำนวน 3 ศูนย์</t>
  </si>
  <si>
    <t>ได้รับการช่วยเหลือ</t>
  </si>
  <si>
    <t>จำนวน 1 โรงเรียน</t>
  </si>
  <si>
    <t>จำนวน   1 แห่ง</t>
  </si>
  <si>
    <t>จำนวน 1  กิจกรรม</t>
  </si>
  <si>
    <t>โครงการก่อสร้างอาคารเรียนศูนย์พัฒนา</t>
  </si>
  <si>
    <t>จำนวน 3 โรงเรียน</t>
  </si>
  <si>
    <t>เด็กเล็กอบต.บ้านแดง</t>
  </si>
  <si>
    <t>สนับสนุนค่าอาหารเสริม (นม) สำหรับ</t>
  </si>
  <si>
    <t>เพื่อให้นักเรียนได้รับประทาน</t>
  </si>
  <si>
    <t>อาหารกลางวันอย่างเพียงพอ</t>
  </si>
  <si>
    <t>การจัดงานวันเด็กแห่งชาติ</t>
  </si>
  <si>
    <t xml:space="preserve">เพื่อให้เด็กนักเรียนมีความรู้ </t>
  </si>
  <si>
    <t>จำนวน   1  ศูนย์</t>
  </si>
  <si>
    <t>โครงการกีฬาศูนย์พัฒนาเด็กเล็ก</t>
  </si>
  <si>
    <t>โครงการหนูน้อยรักประหยัด</t>
  </si>
  <si>
    <t>โครงการหนูทำได้</t>
  </si>
  <si>
    <t>โครงการทัศนศึกษา</t>
  </si>
  <si>
    <t xml:space="preserve"> โครงการหนูน้อยสุขภาพดี</t>
  </si>
  <si>
    <t>โครงการปลอดภัยไว้ก่อน</t>
  </si>
  <si>
    <t xml:space="preserve"> โครงการสายสัมพันธ์วันปิดภาค</t>
  </si>
  <si>
    <t>โครงการผลิตสื่อการเรียนการสอน</t>
  </si>
  <si>
    <t>โครงการเยี่ยมบ้านเด็ก</t>
  </si>
  <si>
    <t>โครงการระบบดูแลช่วยเหลือนักเรียน</t>
  </si>
  <si>
    <t xml:space="preserve"> โครงการพัฒนาการละเล่นพื้นบ้าน</t>
  </si>
  <si>
    <t xml:space="preserve"> โครงการพัฒนาการเรียนรู้จากท้องถิ่น</t>
  </si>
  <si>
    <t>โครงการไหว้ครู</t>
  </si>
  <si>
    <t>โครงการปีใหม่</t>
  </si>
  <si>
    <t>โครงการครูสอนดี</t>
  </si>
  <si>
    <t>โครงการเติมรักเติมสายใยให้คุณแม่</t>
  </si>
  <si>
    <t>โครงการเด็กไทยหัวใจรักพ่อ</t>
  </si>
  <si>
    <t>โครงการสนุกกับทราย</t>
  </si>
  <si>
    <t>การจัดงานวันท้องถิ่นไทย</t>
  </si>
  <si>
    <t>โครงการท้องถิ่นท้องที่สามัคคีร่วมใจปกป้อง</t>
  </si>
  <si>
    <t>เพื่อที่ผู้นำท้องถิ่นและผู้นำท้องที่</t>
  </si>
  <si>
    <t>สถาบันสำคัญของชาติ</t>
  </si>
  <si>
    <t>ร่วมใจปกป้องสถาบันของชาติ</t>
  </si>
  <si>
    <t>โครงการตั้งจุดตรวจอำนวยความสะดวก</t>
  </si>
  <si>
    <t xml:space="preserve">ในเทศกาลสำคัญ   </t>
  </si>
  <si>
    <t>ยาเสพติด</t>
  </si>
  <si>
    <t>กิจกรรมเยาวชนพ้นภัยจากยาเสพติด</t>
  </si>
  <si>
    <t>เยาวชนได้ร่วมกิจกรรมรณรงค์</t>
  </si>
  <si>
    <t>ป้องกันยาเสพติด</t>
  </si>
  <si>
    <t>ศาสนาและพระมหากษัตริย์</t>
  </si>
  <si>
    <t>ติดกล้องวงจรปิดตามสี่แยกในหมู่บ้าน</t>
  </si>
  <si>
    <t>เพื่อความปลอดภัยในชีวิตและ</t>
  </si>
  <si>
    <t>ในชุมชน</t>
  </si>
  <si>
    <t>โครงการฝึกอบรมเพิ่มประสิทธิภาพการ</t>
  </si>
  <si>
    <t>เพื่อรับฟังความคิดเห็นและจัดทำ</t>
  </si>
  <si>
    <t>จัดทำแผนพัฒนา</t>
  </si>
  <si>
    <t xml:space="preserve">อุดหนุน โครงการจัดงานรัฐพิธี </t>
  </si>
  <si>
    <t>ต่อเติมศาลาประชาคมหมู่บ้าน ม.9</t>
  </si>
  <si>
    <t>เพื่อเป็นสถานที่ให้ประชาชนได้</t>
  </si>
  <si>
    <t>ทำกิจกรรมร่วมกัน</t>
  </si>
  <si>
    <t>โครงการบริหารจัดการเพื่อแก้ไขปัญหาความ</t>
  </si>
  <si>
    <t>เพื่อแก้ไขปัญหาความเดือดร้อนเร่ง</t>
  </si>
  <si>
    <t>เดือดร้อนเร่งด่วนของประชาชน</t>
  </si>
  <si>
    <t>ด่วนของประชาชน</t>
  </si>
  <si>
    <t>ค่าช่วยเหลือเบื้องต้นแก่พลเมืองดี</t>
  </si>
  <si>
    <t>เพื่อป้องกันปัญหายาเสพติด</t>
  </si>
  <si>
    <t>ให้โทษ</t>
  </si>
  <si>
    <t>โครงการสนับสนุนการจัดทำแผนชุมชน</t>
  </si>
  <si>
    <t>แผนชุมชน</t>
  </si>
  <si>
    <t>จัดงานเฉลิมพระเกียรติสมเด็จพระเทพรัตน-</t>
  </si>
  <si>
    <t>ราชสุดา สยามบรมราชกุมารี</t>
  </si>
  <si>
    <t>ต่อเติมศาลาประชาคม ชั้นที่ 2 ม.4</t>
  </si>
  <si>
    <t>เพื่อให้มีอาสาสมัครกู้ชีพกู้ภัย</t>
  </si>
  <si>
    <t>ประจำหมู่บ้าน</t>
  </si>
  <si>
    <t>มีอาสาสมัครป้องกันภัยครบตาม</t>
  </si>
  <si>
    <t>สัดส่วนของประชากร</t>
  </si>
  <si>
    <t>ในพื้นที่</t>
  </si>
  <si>
    <t>สาธารณภัย</t>
  </si>
  <si>
    <t xml:space="preserve">โครงการป้องกันโรคพิษสุนัขบ้า </t>
  </si>
  <si>
    <t>เพื่อกำจัดขยะที่เป็นอันตรายที่</t>
  </si>
  <si>
    <t>ต้องการใช้ความร้อนทำลาย</t>
  </si>
  <si>
    <t>โครงการการจัดกิจกรรมพัฒนา</t>
  </si>
  <si>
    <t>เพื่อให้ประชาชนได้มีส่วนร่วมใน</t>
  </si>
  <si>
    <t xml:space="preserve">ความสะอาดหมู่บ้าน </t>
  </si>
  <si>
    <t>การพัฒนาที่อยู่อาศัยของตนเอง</t>
  </si>
  <si>
    <t xml:space="preserve">จัดตั้งกองทุนธนาคารขยะประจำหมู่บ้าน </t>
  </si>
  <si>
    <t>เพื่อเป็นการฝึกให้ประชาชนได้รู้จัก</t>
  </si>
  <si>
    <t>วิธีการคัดแยกขยะและสร้างรายได้</t>
  </si>
  <si>
    <t>โครงการปรับปรุงบ่อขยะ</t>
  </si>
  <si>
    <t>เพื่อมีสถานที่กำจัดขยะที่เป็น</t>
  </si>
  <si>
    <t>เหมาะสม</t>
  </si>
  <si>
    <t>แข็งแรง</t>
  </si>
  <si>
    <t>จำนวน 1 กิจกรรม</t>
  </si>
  <si>
    <t>โครงการพัฒนาการระบบการดูแลผู้สูงอายุ</t>
  </si>
  <si>
    <t>รณรงค์การอนุรักษ์พันธ์สัตว์น้ำในช่วงฤดู</t>
  </si>
  <si>
    <t>วางไข่ ม.1-15</t>
  </si>
  <si>
    <t>ทรัพยากรธรรมชาติ</t>
  </si>
  <si>
    <t>โครงการอนุรักษ์ป่าชุมชนและสวนสาธารณะ</t>
  </si>
  <si>
    <t>เพื่อเพิ่มปริมาณต้นไม้ให้ชุมชน</t>
  </si>
  <si>
    <t>รณรงค์ป้องกันศัตรูพืชทุกชนิด</t>
  </si>
  <si>
    <t>เพื่อกำจัดศัตรูพืชไม่ให้เกิดความ</t>
  </si>
  <si>
    <t>เสียหายต่อเกษตรกร</t>
  </si>
  <si>
    <t>โครงการสวนสมุนไพร</t>
  </si>
  <si>
    <t>เพื่อเป็นแหล่งศึกษาและรวบรวม</t>
  </si>
  <si>
    <t>สมุนไพรนานาชนิด</t>
  </si>
  <si>
    <t>โครงการปรับปรุงภูมิทัศน์กุดบ้าน ม.7</t>
  </si>
  <si>
    <t>เพื่อให้ประชาชนมีสถานที่พักผ่อน</t>
  </si>
  <si>
    <t>หย่อนใจและออกกำลังกาย</t>
  </si>
  <si>
    <t>โครงการปลูกพืชสมุนไพร ม.11</t>
  </si>
  <si>
    <t>โครงการส่งเสริมการปลูกพืชตระกูลถั่ว</t>
  </si>
  <si>
    <t>เพื่อบำรุงดินและเพิ่มรายได้</t>
  </si>
  <si>
    <t>ให้เกษตรกร</t>
  </si>
  <si>
    <t>โครงการกำจัดผักตบชวาลำห้วยหลวง</t>
  </si>
  <si>
    <t>ม.2,4,5,6,7,13</t>
  </si>
  <si>
    <t>โครงการปลูกต้นไม้เพื่อส่งเสริมการผลิต</t>
  </si>
  <si>
    <t>พลังงานทดแทน</t>
  </si>
  <si>
    <t>โครงการรณรงค์ลดการเผาตอซังพืช</t>
  </si>
  <si>
    <t>เพื่ออนุรักษ์ทรัพยากรธรรมชาติ</t>
  </si>
  <si>
    <t>ให้มีความอุดมสมบูรณ์</t>
  </si>
  <si>
    <t>โครงการใช้ประโยชน์จากจุลินทรีย์ที่มี</t>
  </si>
  <si>
    <t>เพื่อปรับสภาพดินให้อุดมสมบูรณ์</t>
  </si>
  <si>
    <t>ประสิทธิภาพ (EM)</t>
  </si>
  <si>
    <t>โครงการดำเนินงานศูนย์ถ่ายทอดเทคโนโลยี</t>
  </si>
  <si>
    <t>การเกษตรตำบลบ้านแดง</t>
  </si>
  <si>
    <t>และรักษาระบบนิเวศให้ลำห้วยหลวง</t>
  </si>
  <si>
    <t>โครงการสำรวจแหล่งน้ำเสียในชุมชน</t>
  </si>
  <si>
    <t>เพื่ออนุรักษ์พันธ์สัตว์น้ำ</t>
  </si>
  <si>
    <t>1) การบริหารจัดการมีประสิทธิภาพตามหลักธรรมมาภิบาล</t>
  </si>
  <si>
    <t>5) สร้างความเข้มแข็งของชุมชน สาธารณสุขและสิ่งแวดล้อม</t>
  </si>
  <si>
    <t>มีการเลี้ยงสัตว์ส่วนใหญ่ใช้ไว้บริโภคในครัวเรือน เหลือจาก บริโภคจึงจะจําหน่ายภายในท้องถิ่น เช่น โค กระบือ</t>
  </si>
  <si>
    <t>ไก่ เป็ด  สุกร  ปลาดุก กบ เป็นต้น</t>
  </si>
  <si>
    <t xml:space="preserve">1.โรงงานเย็บผ้า         จำนวน  1  แห่ง </t>
  </si>
  <si>
    <t>3. โรงงานผลิตน้ำดื่ม    จำนวน  2  แห่ง</t>
  </si>
  <si>
    <t xml:space="preserve">2. โรงงานไม้แปรรูป     จำนวน 1  แห่ง  </t>
  </si>
  <si>
    <t>4. โรงกลึง               จำนวน  1  แห่ง</t>
  </si>
  <si>
    <t>ภาษาที่ใช้ในการสื่อสารคือ ภาษาอิสาน  และใช้ภาษากลางในการติดต่องาน/ราชการ</t>
  </si>
  <si>
    <t>การทำโคมลมลอยฟ้า  การสานกระติบข้าว  การทอเสื่อ</t>
  </si>
  <si>
    <t>ยุทธศาสตร์ที่ 1</t>
  </si>
  <si>
    <t>ยุทธศาสตร์ที่ 2</t>
  </si>
  <si>
    <t>ยุทธศาสตร์ที่ 3</t>
  </si>
  <si>
    <t>ยุทธศาสตร์ที่ 4</t>
  </si>
  <si>
    <t>ยุทธศาสตร์ที่ 5</t>
  </si>
  <si>
    <t>1. ผู้ปฏิบัติมีศักยภาพในการทำงาน</t>
  </si>
  <si>
    <t>2. การบริการประทับใจ</t>
  </si>
  <si>
    <t>3. เครื่องมือเครื่องใช้สะดวกและพร้อมใช้งาน</t>
  </si>
  <si>
    <t>1. พัฒนาโครงสร้างพื้นฐาน ด้านคมนาคม ด้านไฟฟ้า ด้านประปา</t>
  </si>
  <si>
    <t>และแหล่งน้ำเพื่อการเกษตร</t>
  </si>
  <si>
    <t>1. ส่งเสริมและสนับสนุนการจัดสวัสดิการสังคม</t>
  </si>
  <si>
    <t>2. ส่งเสริมอาชีพให้กับชุมชนเพื่อลดรายจ่ายเพิ่มรายได้</t>
  </si>
  <si>
    <t>3. เสริมสร้างคุณภาพชีวิตประชาชนสู่สังคมน่าอยู่</t>
  </si>
  <si>
    <t>1. พัฒนาคุณภาพการศึกษาให้มีความสามารถในการแข่งขันระดับประเทศ</t>
  </si>
  <si>
    <t>2. ส่งเสริมการอนุรักษ์วัฒนธรรม ประเพณีและภูมิปัญญาชาวบ้าน</t>
  </si>
  <si>
    <t>3. ส่งเสริมให้ชุมชนมีความสามัคคี ความมีน้ำใจเป็นนักกีฬา และมีสุขภาพดี</t>
  </si>
  <si>
    <t>1. ส่งเสริมการเข้าถึงการอำนวยความยุติธรรม เพื่อลดความเหลื่อมล้ำทางสังคม</t>
  </si>
  <si>
    <t>2. สร้างความมั่นคงและปลอดภัยในชีวิตและทรัพย์สินแก่ประชาชน</t>
  </si>
  <si>
    <t>3.  ส่งเสริมและสนับสนุนด้านอนามัยและสุขภาพของประชาชน</t>
  </si>
  <si>
    <t>4. ป้องกัน ปราบปรามการแพร่ระบาดยาเสพติด</t>
  </si>
  <si>
    <t xml:space="preserve">     1. กรอบและแนวทางในการติดตามและประเมินผล</t>
  </si>
  <si>
    <t xml:space="preserve">กำหนดกรอบเวลา (Time &amp; Time Frame)  ความสอดคล้อง (Relevance)  ความเพียงพอ (Adequacy)  </t>
  </si>
  <si>
    <t>กำหนดแนวทางการวิเคราะห์สภาพแวดล้อมการติดตามและปริมินผลมีความจำเป็นที่จะต้องวิเคราะห์สภาพ</t>
  </si>
  <si>
    <t xml:space="preserve">     2. ระเบียบ วิธีในการติดตามและประเมินผล</t>
  </si>
  <si>
    <t xml:space="preserve"> ระเบียบ วิธีในการติดตามและประเมินผล  วิธีการติดตามและประเมินผล  วิธีการในการติดตามและประเมินผล</t>
  </si>
  <si>
    <t>4. ประชาชนเข้าใจในภารกิจขององค์กร</t>
  </si>
  <si>
    <t>6.4 การท่องเที่ยว</t>
  </si>
  <si>
    <t>6.5 อุตสาหกรรม</t>
  </si>
  <si>
    <t>6.6 การพาณิชย์/กลุ่มอาชีพ</t>
  </si>
  <si>
    <t>เดือน มกราคม</t>
  </si>
  <si>
    <t xml:space="preserve">น้ำอุปโภค    นำน้ำจากลำห้วยหลวง  และแหล่งน้ำสำรอง   คือ   ห้วยยาง  ซึ่งมีน้ำใช้ตลอดปี  และเพียงพอต่อ </t>
  </si>
  <si>
    <t>ขนาดย่อม ขายในราคาไม่แพง</t>
  </si>
  <si>
    <t>2) เครื่องมือ อันได้แก่ เครื่องมือ อุปกรณ์ หรือสิ่งที่ใช้เป็นสื่อสำหรับการติดตามและประเมินผล</t>
  </si>
  <si>
    <t>3. กำหนดเครื่องมือที่ใช้ในการติดตามและประเมินผล</t>
  </si>
  <si>
    <t>1) การสังเกตแบบมีส่วนร่วม  เป็นวิธีการสังเกตที่คณะกรรมการติดตามและประเมินผลเข้าไปใช้ชีวิตร่วมกับ</t>
  </si>
  <si>
    <t>บุคคล  ชุมชน  มีกิจกรรมร่วมกัน</t>
  </si>
  <si>
    <t>แนวทางการพัฒนา พันธกิจ และวิสัยทัศน์ขององค์กรปกครองส่วนท้องถิ่น</t>
  </si>
  <si>
    <t>ผิวจราจร</t>
  </si>
  <si>
    <t>กว้าง 6ม.</t>
  </si>
  <si>
    <t>ขนาดมาตรฐานตาม</t>
  </si>
  <si>
    <t xml:space="preserve">ปริมาณ </t>
  </si>
  <si>
    <t>3,500 ลบ.ม.</t>
  </si>
  <si>
    <t>กองช่าง</t>
  </si>
  <si>
    <t>ซ่อมแซมปรับปรุง</t>
  </si>
  <si>
    <t>เฉพาะส่วนที่ชำรุด</t>
  </si>
  <si>
    <t>แบบกรมชลประทาน</t>
  </si>
  <si>
    <t>เพื่อช่วยเหลือผู้สูงอายุ ผู้พิการ</t>
  </si>
  <si>
    <t xml:space="preserve"> และผู้ด้อยโอกาส</t>
  </si>
  <si>
    <t>เพื่อส่งเสริมให้เด็กและเยาวชน</t>
  </si>
  <si>
    <t>ไทยมีศักยภาพในการเข้าสู่</t>
  </si>
  <si>
    <t>โครงการผลิตปุ๋ยอินทรีย์ชีวภาพหมู่บ้าน</t>
  </si>
  <si>
    <t>ต้นแบบ</t>
  </si>
  <si>
    <t xml:space="preserve"> หน่วยงาน</t>
  </si>
  <si>
    <t>เพื่อความปลอดภัยในชีวิตทรัพย์ให้</t>
  </si>
  <si>
    <t>โครงการส่งเสริมการจัดประสบการณ์</t>
  </si>
  <si>
    <t>เรียนรู้ฯ</t>
  </si>
  <si>
    <t>ก่อสร้างพื้น คสล. ทางเข้าศูนย์พัฒนา</t>
  </si>
  <si>
    <t>เด็กเล็กบ้านไชยวาน</t>
  </si>
  <si>
    <t>เด็กเล็กบ้านดงยางพรพิบูลย์</t>
  </si>
  <si>
    <t>จำนวน 4 ครั้ง</t>
  </si>
  <si>
    <t>บุคลากรมีความเข้าใจ</t>
  </si>
  <si>
    <t>เพื่อให้จนท.รู้บทบาท หน้าที่</t>
  </si>
  <si>
    <t>จนท.มีความรู้บทบาท</t>
  </si>
  <si>
    <t>หน้าที่และจิตบริการ</t>
  </si>
  <si>
    <t xml:space="preserve">ที่ดีต่อประชาชน </t>
  </si>
  <si>
    <t>จำนวน 48 ครั้ง</t>
  </si>
  <si>
    <t>จำนวน 24 ครั้ง</t>
  </si>
  <si>
    <t>9. ทรัพยากรธรรมชาติ</t>
  </si>
  <si>
    <t>7. เศรษฐกิจพอเพียงท้องถิ่น(ด้านการเกษตรและแหล่งน้ำ)</t>
  </si>
  <si>
    <t>ประชาชนได้รับความ</t>
  </si>
  <si>
    <t>ของประชาชน</t>
  </si>
  <si>
    <t>จำนวน 4 กิจกรรม</t>
  </si>
  <si>
    <t>บุคลากรได้ความรู้</t>
  </si>
  <si>
    <t>เพิ่มขึ้น</t>
  </si>
  <si>
    <t>ปฏิบัติงาน</t>
  </si>
  <si>
    <t>เพื่อให้ผู้ปกครองมีที่สำหรับ</t>
  </si>
  <si>
    <t>นั่งคอยบุตรหลาน</t>
  </si>
  <si>
    <t>ก่อสร้างที่พักคอยสำหรับผู้ปกครอง</t>
  </si>
  <si>
    <t>ศพด.ในสังกัด อบต.บ้านแดง</t>
  </si>
  <si>
    <t>จำนวน 1 หลัง</t>
  </si>
  <si>
    <t xml:space="preserve">จำนวน 15 </t>
  </si>
  <si>
    <t>จำนวน 3 หลัง</t>
  </si>
  <si>
    <t>มีศาลาสำหรับพักคอย</t>
  </si>
  <si>
    <t>มีสถานที่รองรับรองรับ</t>
  </si>
  <si>
    <t>การจัดประชุม</t>
  </si>
  <si>
    <t>มีป้ายบอกระยะทาง</t>
  </si>
  <si>
    <t>สำหรับผู้สัญจรไปมา</t>
  </si>
  <si>
    <t>ผู้ปกครองมีที่สำหรับ</t>
  </si>
  <si>
    <t>พักคอยลูกหลาน</t>
  </si>
  <si>
    <t>ผลสำเร็จของงาน</t>
  </si>
  <si>
    <t>พื้นที่ตำบลบ้านแดง</t>
  </si>
  <si>
    <t>เพื่อจัดหาครุภัณฑ์ที่จำเป็น</t>
  </si>
  <si>
    <t>สะดวกต่อการทำงาน</t>
  </si>
  <si>
    <t>เพื่อให้เครื่องจักรสามารถใช้</t>
  </si>
  <si>
    <t>งานได้ในการซ่อมแซมถนนใน</t>
  </si>
  <si>
    <t>จำนวน 1 เครื่อง</t>
  </si>
  <si>
    <t>จำนวน 1 แห่ง</t>
  </si>
  <si>
    <t xml:space="preserve">ร้อยละ 80 </t>
  </si>
  <si>
    <t>ประชาชนมีความ</t>
  </si>
  <si>
    <t>พึงพอใจ</t>
  </si>
  <si>
    <t>เพื่อพัฒนาบุคลากรด้าน</t>
  </si>
  <si>
    <t>พลังงานในชุมชน</t>
  </si>
  <si>
    <t>พลังงานทดแทนและการอนุรักษ์</t>
  </si>
  <si>
    <t>พลังงาน</t>
  </si>
  <si>
    <t>ความรู้เกี่ยวกับพลังงาน</t>
  </si>
  <si>
    <t>ทดแทน</t>
  </si>
  <si>
    <t>บุคลากรชุมชนให้มี</t>
  </si>
  <si>
    <t>บุคลากรได้ความรู้เพิ่ม</t>
  </si>
  <si>
    <t>ขึ้น</t>
  </si>
  <si>
    <t>บุคลากรร้อยละ 80</t>
  </si>
  <si>
    <t>มีความรู้เพิ่มขึ้น</t>
  </si>
  <si>
    <t>เพื่อให้ประชาชนได้ทราบ</t>
  </si>
  <si>
    <t>ประชาชนร้อยละ 80</t>
  </si>
  <si>
    <t>ได้รับความรู้</t>
  </si>
  <si>
    <t>ประชาชนทราบถึง</t>
  </si>
  <si>
    <t>ประโยชน์ของสมุนไพร</t>
  </si>
  <si>
    <t>การสำรวจความพึงพอใจในการ</t>
  </si>
  <si>
    <t>ปฏิบัติงานของหน่วยงาน</t>
  </si>
  <si>
    <t>เพื่อสนับสนุนการ</t>
  </si>
  <si>
    <t>โครงการศูนย์พัฒนาเด็กเล็กปลอด</t>
  </si>
  <si>
    <t>โรคภัยของอบต.บ้านแดง</t>
  </si>
  <si>
    <t>ศูนย์พัฒนาเด็กเล็ก</t>
  </si>
  <si>
    <t>ปลอดโรคภัย</t>
  </si>
  <si>
    <t>ผู้ประสบความเดือดร้อน</t>
  </si>
  <si>
    <t xml:space="preserve"> จำนวน 4กิจกรรม</t>
  </si>
  <si>
    <t>จำนวน  1  ชมรม</t>
  </si>
  <si>
    <t>ร้อยละที่</t>
  </si>
  <si>
    <t>ร้อยละที่ผู้สูง</t>
  </si>
  <si>
    <t>ร้อยละที่ผู้สูงอายุ</t>
  </si>
  <si>
    <t>พอใจ</t>
  </si>
  <si>
    <t>ผู้สูงอายุได้พบปะและร่วม</t>
  </si>
  <si>
    <t>กิจกรรม</t>
  </si>
  <si>
    <t>ภัยพึงพอใจ</t>
  </si>
  <si>
    <t>ร้อยละที่ผู้ประสบ</t>
  </si>
  <si>
    <t>ร้อยละของ</t>
  </si>
  <si>
    <t>ผู้พิการได้รับความสะดวก</t>
  </si>
  <si>
    <t>จำนวน 4กิจกรรม</t>
  </si>
  <si>
    <t>ผู้สูงอายุ ผู้พิการ</t>
  </si>
  <si>
    <t>ผู้พิการ</t>
  </si>
  <si>
    <t>ร้อยละที่ผู้พิการ</t>
  </si>
  <si>
    <t>ได้รับความสะดวก</t>
  </si>
  <si>
    <t>ร้อยละที่เข้าร่วม</t>
  </si>
  <si>
    <t>โครงการพึงพอใจ</t>
  </si>
  <si>
    <t>ผู้สูงอายุมีคุณภาพชีวิตที่</t>
  </si>
  <si>
    <t>ดีขึ้น</t>
  </si>
  <si>
    <t>ผู้สูงอายุผู้พิการและผู้ด้อย</t>
  </si>
  <si>
    <t>โอกาส ได้รับการดูแล</t>
  </si>
  <si>
    <t>ผู้สูงอายุมีความสุข</t>
  </si>
  <si>
    <t>ผู้สูงอายุมีสุขภาพร่างกาย</t>
  </si>
  <si>
    <t>จำนวน   4   หลัง</t>
  </si>
  <si>
    <t xml:space="preserve"> ช่วยเหลือผู้ขาดแคลนใน</t>
  </si>
  <si>
    <t>ร้อยละที่ประชาชน</t>
  </si>
  <si>
    <t>ร้อยละที่นักเรียน</t>
  </si>
  <si>
    <t>ร้อยละที่กลุ่ม</t>
  </si>
  <si>
    <t>กลุ่มได้รับการสนับสนุน</t>
  </si>
  <si>
    <t>เงินทุน เกิดรายได้เพิ่มขึ้น</t>
  </si>
  <si>
    <t>ร้อยละที่ผู้ร่วม</t>
  </si>
  <si>
    <t>โครงการส่งเสริมการใช้ปุ๋ยชีวภาพใน</t>
  </si>
  <si>
    <t>ร้อยละที่สมาชิก</t>
  </si>
  <si>
    <t>ประชาชนได้ความรู้</t>
  </si>
  <si>
    <t>และเพิ่มรายได้</t>
  </si>
  <si>
    <t>สมาชิกกลุ่มได้ความรู้</t>
  </si>
  <si>
    <t>ผู้ป่วยเอดส์ได้รับการช่วย</t>
  </si>
  <si>
    <t>เหลือสวัสดิการ</t>
  </si>
  <si>
    <t>อายุพึงพอใจ</t>
  </si>
  <si>
    <t>ร้อยละที่ผู้ป่วย</t>
  </si>
  <si>
    <t>เอดส์พึงพอใจ</t>
  </si>
  <si>
    <t>ความและสร้างรายได้</t>
  </si>
  <si>
    <t>ประชาชนลดต้นทุน สร้าง</t>
  </si>
  <si>
    <t>จำนวน 15หมู่บ้าน</t>
  </si>
  <si>
    <t>ร้อยละของประชาชน</t>
  </si>
  <si>
    <t>ที่มีรายได้เพิ่มขึ้น</t>
  </si>
  <si>
    <t>สำนักงาน</t>
  </si>
  <si>
    <t>ปลัด</t>
  </si>
  <si>
    <t>เด็กและเยาวะชน</t>
  </si>
  <si>
    <t>ได้รับการเอาใจใส่</t>
  </si>
  <si>
    <t>อบต.มีข้อมูลพื้นฐาน</t>
  </si>
  <si>
    <t>ในการพัฒนาท้องถิ่น</t>
  </si>
  <si>
    <t>เด็กและเยาวชนไทย</t>
  </si>
  <si>
    <t>มีศักยภาพในการแข่งขัน</t>
  </si>
  <si>
    <t>สะดวกและปลอดภัย</t>
  </si>
  <si>
    <t>เพื่อให้การสัญจรไปมามี</t>
  </si>
  <si>
    <t>ความสะดวกและปลอดภัย</t>
  </si>
  <si>
    <t>ทำให้ประชาชน</t>
  </si>
  <si>
    <t>เดินทางได้สะดวก</t>
  </si>
  <si>
    <t>และปลอดภัย</t>
  </si>
  <si>
    <t>ปลอดภัย</t>
  </si>
  <si>
    <t>สะดวก</t>
  </si>
  <si>
    <t>น้ำไม่ท่วมขังและไหล</t>
  </si>
  <si>
    <t>ลดการเกิดอุบัติเหตุ</t>
  </si>
  <si>
    <t>ทางถนน</t>
  </si>
  <si>
    <t>อุบัติหตุลดลง</t>
  </si>
  <si>
    <t>ประชาชนเดินทางได้</t>
  </si>
  <si>
    <t>ในชีวิตและทรัพย์สิน</t>
  </si>
  <si>
    <t>ผิวจราจรก. 8 ม.</t>
  </si>
  <si>
    <t>เพื่อความปลอดภัย</t>
  </si>
  <si>
    <t>มีไฟฟ้าใช้เพิ่มขึ้น</t>
  </si>
  <si>
    <t>ปลอดภัยใรชีวิตและ</t>
  </si>
  <si>
    <t>ทรัพย์สิน</t>
  </si>
  <si>
    <t>เพื่อให้ประชาชนมีน้ำใน</t>
  </si>
  <si>
    <t>อุปโภคบริโภคอย่างเพียงพอ</t>
  </si>
  <si>
    <t>เพื่อให้ประชาชนได้ใช้น้ำ</t>
  </si>
  <si>
    <t>จากบ่อบาดาล</t>
  </si>
  <si>
    <t>เพื่อเก็บกักน้ำไว้ใช้ในฤดู</t>
  </si>
  <si>
    <t>แล้ง  และป้องกันน้ำท่วม</t>
  </si>
  <si>
    <t>หอถังประปา</t>
  </si>
  <si>
    <t>คลองน้ำจำนวน</t>
  </si>
  <si>
    <t>1 แห่ง</t>
  </si>
  <si>
    <t>ร้อยละของความพึง</t>
  </si>
  <si>
    <t>เพื่อแก้ไขปัญหาการตื้นเขิน</t>
  </si>
  <si>
    <t>และเก็บกักน้ำใช้ในฤดูแล้ง</t>
  </si>
  <si>
    <t>ระยะทาง 800 ม.</t>
  </si>
  <si>
    <t xml:space="preserve">ระยะทาง </t>
  </si>
  <si>
    <t>2,000 ม.</t>
  </si>
  <si>
    <t>ประชาชนมีน้ำใช้ในการ</t>
  </si>
  <si>
    <t>อุปโภคบริโภค</t>
  </si>
  <si>
    <t>ประชาชนมีน้ำใช้ในฤดู</t>
  </si>
  <si>
    <t>แล้ง</t>
  </si>
  <si>
    <t>แล้งและใช้เพาะปลูก</t>
  </si>
  <si>
    <t>กักน้ำไว้ใช้ฤดูแล้งและ</t>
  </si>
  <si>
    <t>ป้องกันน้ำท่วม</t>
  </si>
  <si>
    <t>เกษตรกรมีน้ำใช้</t>
  </si>
  <si>
    <t>ประชาชนมีน้ำเพียงพอ</t>
  </si>
  <si>
    <t xml:space="preserve">เก็บกักน้ำไว้ใช้ในฤดูแล้ง  </t>
  </si>
  <si>
    <t>มีน้ำเพื่อทำการเกษตร</t>
  </si>
  <si>
    <t>ประชาชนมีน้ำใช้เพื่อ</t>
  </si>
  <si>
    <t>ที่ได้ใช้น้ำเพิ่มขึ้น</t>
  </si>
  <si>
    <t>ประชาชนได้ใช้ในการ</t>
  </si>
  <si>
    <t>ทำการเกษตรทุกฤดู</t>
  </si>
  <si>
    <t>เก็บกักน้ำไว้ใช้เพื่อการ</t>
  </si>
  <si>
    <t>ลำห้วยหลวงน้ำไหล</t>
  </si>
  <si>
    <t>ได้สะดวก</t>
  </si>
  <si>
    <t>เพาะปลูกทางการเกษตร</t>
  </si>
  <si>
    <t>ร้อยละของการ</t>
  </si>
  <si>
    <t>ทดสอบบุคลากร</t>
  </si>
  <si>
    <t>บุคลากรมีศักยภาพใน</t>
  </si>
  <si>
    <t>การทำงานเพิ่มขึ้น</t>
  </si>
  <si>
    <t>จำนวน 3ศูนย์</t>
  </si>
  <si>
    <t>จำนวน 1 ศูนย์</t>
  </si>
  <si>
    <t>มีความพึงพอใจ</t>
  </si>
  <si>
    <t>นักเรียนได้รับการสนับ</t>
  </si>
  <si>
    <t>สนุนทางการศึกษา</t>
  </si>
  <si>
    <t>นักเรียนได้รับการส่ง</t>
  </si>
  <si>
    <t>เสริมพัฒนาการ</t>
  </si>
  <si>
    <t>นักเรียนได้ทำงานและ</t>
  </si>
  <si>
    <t>มีรายได้ช่วงปิดภาคเรียน</t>
  </si>
  <si>
    <t>นักเรียนสามารถอ่าน</t>
  </si>
  <si>
    <t>หนังสือได้คล่องขึ้น</t>
  </si>
  <si>
    <t>ด้าน</t>
  </si>
  <si>
    <t>ผู้รับผิดชอบ</t>
  </si>
  <si>
    <t>ด้านการบริหารจัดการ</t>
  </si>
  <si>
    <t>สำนักงานปลัด</t>
  </si>
  <si>
    <t>ทุกหน่วยงาน</t>
  </si>
  <si>
    <t>กองการศึกษาฯ</t>
  </si>
  <si>
    <t>เพิ่มทักษะ /ทำกิจกรรมร่วมกัน</t>
  </si>
  <si>
    <t>สำหรับ  อุดหนุนองค์กรปกครองส่วนท้องถิ่น  ส่วนราชการ  รัฐวิสาหกิจ  องค์กรประชาชน</t>
  </si>
  <si>
    <t>ที่ขอรับเงิน</t>
  </si>
  <si>
    <t>อุดหนุน</t>
  </si>
  <si>
    <t>สำหรับ  ประสานโครงการพัฒนาองค์การบริหารส่วนจังหวัด</t>
  </si>
  <si>
    <t>ปี 2562</t>
  </si>
  <si>
    <t xml:space="preserve">   1.1 แผนงานบริหารงานทั่วไป</t>
  </si>
  <si>
    <t>การแสดงออกถึง</t>
  </si>
  <si>
    <t>ความจงรักภักดี</t>
  </si>
  <si>
    <t>ร้อยละของผู้เข้า</t>
  </si>
  <si>
    <t>ร่วมกิจกรรม</t>
  </si>
  <si>
    <t>ติดกล้องวงจรปิดจุดเสี่ยงภัยภายใน</t>
  </si>
  <si>
    <t>หมู่บ้าน  ม.12</t>
  </si>
  <si>
    <t>ผู้คิดร้ายตระหนักถึงความผิด</t>
  </si>
  <si>
    <t>จำนวน  4 กิจกรรม</t>
  </si>
  <si>
    <t>พื้นที่ ม.12</t>
  </si>
  <si>
    <t>จำนวน 4 จุด</t>
  </si>
  <si>
    <t>จัดตั้งอาสาสมัครกู้ชีพและเตือนภัย</t>
  </si>
  <si>
    <t>ประจำหมู่บ้าน 1-15</t>
  </si>
  <si>
    <t>อบรมพึงพอใจ</t>
  </si>
  <si>
    <t>ร้อยละของจำนวน</t>
  </si>
  <si>
    <t>คดีลดลง</t>
  </si>
  <si>
    <t>ชุมชนมีความเป็นระเบียบ</t>
  </si>
  <si>
    <t>มีอาสาสมัครปฏิบัติ</t>
  </si>
  <si>
    <t>หน้าที่กู้ชีพกู้ภัย</t>
  </si>
  <si>
    <t>ป้องกันภัยในพื้นที่</t>
  </si>
  <si>
    <t>ประชาชนไม่เผาป่าและมี</t>
  </si>
  <si>
    <t>ความรู้ในการป้องกันไฟป่า</t>
  </si>
  <si>
    <t>มีความรู้ในการป้องกัน</t>
  </si>
  <si>
    <t>ไม่มีโรคพิษสุนัขบ้าระบาด</t>
  </si>
  <si>
    <t>ลดและป้องกันการแพร่</t>
  </si>
  <si>
    <t>มีตลาดที่สะอาด ถูกหลัก</t>
  </si>
  <si>
    <t>อนามัย น่าซื้อ</t>
  </si>
  <si>
    <t>ประชาชนมีสถานที่ใน</t>
  </si>
  <si>
    <t>การประชาคมร่วมกัน</t>
  </si>
  <si>
    <t>เรียบร้อย</t>
  </si>
  <si>
    <t>มีเตาเผากำจัดขยะที่ถูกวิธี</t>
  </si>
  <si>
    <t>มีบ่อขะที่มีขนาดเพียง</t>
  </si>
  <si>
    <t>พอกับปริมาณขยะ</t>
  </si>
  <si>
    <t>ทราบถึงความสำคัญของ</t>
  </si>
  <si>
    <t>การปกครองส่วนท้องถิ่น</t>
  </si>
  <si>
    <t>ผู้นำท้องที่,ท้องถิ่นมีความ</t>
  </si>
  <si>
    <t>รักความสามัคคีปกป้องชาติ</t>
  </si>
  <si>
    <t>สะดวกในการเดินทางไปมา</t>
  </si>
  <si>
    <t>เยาวชนพ้นจากภัย</t>
  </si>
  <si>
    <t>แสดงความจงรักภักดีต่อชาติ</t>
  </si>
  <si>
    <t>ทราบข่าวสารที่มีคุณภาพ</t>
  </si>
  <si>
    <t>ประชาชนได้เรียนรู้การจัด</t>
  </si>
  <si>
    <t>เวทีประชาคมและแผน</t>
  </si>
  <si>
    <t>ประชาธิปไตยร่วมกัน</t>
  </si>
  <si>
    <t>พลเมืองดีได้รับความช่วย</t>
  </si>
  <si>
    <t>เหลือและมีขวัญกำลังใจ</t>
  </si>
  <si>
    <t>เข้าอบรม</t>
  </si>
  <si>
    <t>ร้อยละของจนท.</t>
  </si>
  <si>
    <t>ร้อยละที่ผู้เข้าอบรม</t>
  </si>
  <si>
    <t>ได้ความรู้เพิ่มขึ้น</t>
  </si>
  <si>
    <t>ได้ทักษะเพิ่มขึ้น</t>
  </si>
  <si>
    <t>อัคคีภัย</t>
  </si>
  <si>
    <t>ร้อยละที่จำนวน</t>
  </si>
  <si>
    <t>ไฟไหม้ป่าลดลง</t>
  </si>
  <si>
    <t>จำนวน15 หมู่บ้าน</t>
  </si>
  <si>
    <t>จำนวน15หมู่บ้าน</t>
  </si>
  <si>
    <t>ร้อยละของเยาวชน</t>
  </si>
  <si>
    <t>ที่เข้าร่วมโครงการ</t>
  </si>
  <si>
    <t>เพื่อคัดกรองสุขภาพผู้สูงอายุมี</t>
  </si>
  <si>
    <t>สุขภาพดีและการบริการที่ทั่วถึง</t>
  </si>
  <si>
    <t>ผุ้สูงอายุได้รับบริการ</t>
  </si>
  <si>
    <t>สุขภาพอย่างทั่วถึง</t>
  </si>
  <si>
    <t>อุบัติเหตุลดลง</t>
  </si>
  <si>
    <t>ร้อยละที่คนติด</t>
  </si>
  <si>
    <t>ยาเสพติดลดลง</t>
  </si>
  <si>
    <t>จำนวน1กิจกรรม</t>
  </si>
  <si>
    <t>จำนวน4กิจกรรม</t>
  </si>
  <si>
    <t>เพื่อแสดงความจงรักภักดี และ</t>
  </si>
  <si>
    <t>มีส่วนร่วมในงานเฉลิมสมเด็จ</t>
  </si>
  <si>
    <t>พระเทพฯ</t>
  </si>
  <si>
    <t>ประชาชนได้แสดง</t>
  </si>
  <si>
    <t xml:space="preserve">ความจงรักภักดี </t>
  </si>
  <si>
    <t>ประชาชนมีโอกาส</t>
  </si>
  <si>
    <t>ได้ถือครองที่ดิน</t>
  </si>
  <si>
    <t>ประชาชนได้รับการช่วย</t>
  </si>
  <si>
    <t>เหลืออย่างเร่งด่วน</t>
  </si>
  <si>
    <t xml:space="preserve">โครงการสำรวจการออกโฉนดและนส.3ก </t>
  </si>
  <si>
    <t>ในเขตตำบลบ้านแดง</t>
  </si>
  <si>
    <t>โครงการรณรงค์ชุมชน ลด ละเลิกสิ่งเสพติด</t>
  </si>
  <si>
    <t>ร้อยละของชุมชน</t>
  </si>
  <si>
    <t>ที่ปลอดยาเสพติด</t>
  </si>
  <si>
    <t>ชุมชนปลอดยาเสพติด</t>
  </si>
  <si>
    <t>ความต้องการของชุมชน</t>
  </si>
  <si>
    <t>ได้รับทราบปัญหาและ</t>
  </si>
  <si>
    <t>หมู่บ้านมีความสะอาด</t>
  </si>
  <si>
    <t>และได้ร่วมกิจกรรม</t>
  </si>
  <si>
    <t>แยกขยะและสร้างรายได้</t>
  </si>
  <si>
    <t>ประชาชนในชุมชนรู้จักคัด</t>
  </si>
  <si>
    <t>โครงการท้องถิ่นไทยรวมใจภักดิ์ รักพื้นที่</t>
  </si>
  <si>
    <t>เพื่อเพิ่มปริมาณสัตว์น้ำให้มี</t>
  </si>
  <si>
    <t>ปริมาณมาก</t>
  </si>
  <si>
    <t>เพื่ออปท.มีส่วนร่วมในการแก้</t>
  </si>
  <si>
    <t>น่าอยู่สวยงาม</t>
  </si>
  <si>
    <t>ปัญหาภาวะโลกร้อน สร้างเมือง</t>
  </si>
  <si>
    <t>โครงการรณรงค์ลดการใช้สารเคมีทำการ</t>
  </si>
  <si>
    <t>เกษตรคืนชีวิตให้ห้วยหลวง</t>
  </si>
  <si>
    <t>โครงการปล่อยพันธุ์สัตว์น้ำเฉลิมพระ</t>
  </si>
  <si>
    <t>เพื่อสนับสนุนศูนย์ถ่ายทอดข้อมูล</t>
  </si>
  <si>
    <t>เพื่อทางการเกษตรกับประชาชน</t>
  </si>
  <si>
    <t>เพื่อเพิ่มพื้นที่ป่าไม้และสร้างวัตถุ</t>
  </si>
  <si>
    <t>ดิบที่นำมาส่งเสริมการผลิตและ</t>
  </si>
  <si>
    <t>ใช้พลังงานทดแทน</t>
  </si>
  <si>
    <t xml:space="preserve">เพื่อให้แหล่งน้ำไม่มีผักตบชวา </t>
  </si>
  <si>
    <t>และสัตว์น้ำได้เจริญเติบโตเต็มที่</t>
  </si>
  <si>
    <t>ร้อยละของคนจับ</t>
  </si>
  <si>
    <t>สัตว์น้ำลดลง</t>
  </si>
  <si>
    <t>ปริมาณสัตว์น้ำเพิ่มขึ้น</t>
  </si>
  <si>
    <t>ลดภาวะโลกร้อนและ</t>
  </si>
  <si>
    <t>สร้างเมืองน่าอยู่</t>
  </si>
  <si>
    <t>ยุทธศาสตร์ที่ 1 ด้านการบริหารจัดการ</t>
  </si>
  <si>
    <t>ยุทธศาสตร์ที่ 2 ด้านโครงสร้างพื้นฐาน</t>
  </si>
  <si>
    <t>ยุทธศาสตร์ที่ 3 ด้านงานส่งเสริมคุณภาพชีวิต</t>
  </si>
  <si>
    <t>ยุทธศาสตร์ที่ 4 ด้านการศึกษา กีฬา อนุรักษ์ศาสนา  ศิลปวัฒนธรรม  ประเพณีภูมิปัญญาท้องถิ่น</t>
  </si>
  <si>
    <t xml:space="preserve">ยุทธศาสตร์ที่ 5 ด้านการสร้างความเข้มแข็งให้ชุมชน  สาธารณสุขและสิ่งแวดล้อม </t>
  </si>
  <si>
    <t>ด้านการศึกษา กีฬา อนุรักษ์</t>
  </si>
  <si>
    <t xml:space="preserve">ศาสนา  ศิลปวัฒนธรรม  </t>
  </si>
  <si>
    <t>ประเพณีภูมิปัญญาท้องถิ่น</t>
  </si>
  <si>
    <t>ด้านการสร้างความเข้มแข็งให้</t>
  </si>
  <si>
    <t>ชุมชน  สาธารณสุขและ</t>
  </si>
  <si>
    <t xml:space="preserve">สิ่งแวดล้อม </t>
  </si>
  <si>
    <t>ก.ยุทธศาสตร์จังหวัดที่ 1  การพัฒนาศักยภาพการค้าการลงทุนเพื่อเพิ่มขีดความสามารถในการแข่งขันด้วยเทคโนโลยีที่ทันสมัยและเป็นสากล</t>
  </si>
  <si>
    <t>3. ยุทธศาสตร์ ด้านงานส่งเสริมคุณภาพชีวิต</t>
  </si>
  <si>
    <t xml:space="preserve">4.ยุทธศาสตร์ ด้านการศึกษา กีฬา อนุรักษ์ศาสนา ศิลปวัฒนธรรม  ประเพณีภูมิปัญญาท้องถิ่น  </t>
  </si>
  <si>
    <t>5. ยุทธศาสตร์  ด้านการสร้างความเข้มแข็งให้ชุมชน  สาธารณสุขและสิ่งแวดล้อม</t>
  </si>
  <si>
    <t>1.ยุทธศาสตร์  ด้านการบริหารจัดการ</t>
  </si>
  <si>
    <t>2. ยุทธศาสตร์  ด้านโครงสร้างพื้นฐาน</t>
  </si>
  <si>
    <t>ร้อยละของบุคลากร</t>
  </si>
  <si>
    <t>ที่เข้าใจระเบียบ</t>
  </si>
  <si>
    <t>ที่รู้บทบาทหน้าที่</t>
  </si>
  <si>
    <t>อุดหนุน โครงการศูนย์ข้อมูล</t>
  </si>
  <si>
    <t>ซื้อการจ้าง อำเภอพิบูลย์รักษ์</t>
  </si>
  <si>
    <t>ข่าวสารและศูนย์ข้อมูลการ</t>
  </si>
  <si>
    <t>เพื่อให้ข้อมูลข่าวสาร</t>
  </si>
  <si>
    <t>เผยแพร่อย่างเป็นปัจจุบัน</t>
  </si>
  <si>
    <t>และกว้างขวาง</t>
  </si>
  <si>
    <t>เพื่อพัฒนาความรู้ให้กับ</t>
  </si>
  <si>
    <t>บุคลากร</t>
  </si>
  <si>
    <t>อบรมได้ความรู้เพิ่ม</t>
  </si>
  <si>
    <t>ร้อยละของครูที่</t>
  </si>
  <si>
    <t>ผ่านการอบรม</t>
  </si>
  <si>
    <t>เพื่อส่งเสริมให้บุคลากร/</t>
  </si>
  <si>
    <t>หน่วยงานใช้คอมพิวเตอร์</t>
  </si>
  <si>
    <t>เบื้องต้นได้</t>
  </si>
  <si>
    <t>กองการ</t>
  </si>
  <si>
    <t>ศึกษา</t>
  </si>
  <si>
    <t>สำนัก</t>
  </si>
  <si>
    <t>ผู้นำสามารถพูดภาษา</t>
  </si>
  <si>
    <t>ต่างประเทศได้</t>
  </si>
  <si>
    <t>เพื่อความเป็นระเบียบเรียบร้อย</t>
  </si>
  <si>
    <t>ของชุมชน</t>
  </si>
  <si>
    <t>งานปลัด</t>
  </si>
  <si>
    <t>ก่อสร้างเตาเผาขยะ  อบต.บ้านแดง</t>
  </si>
  <si>
    <t>เพื่ออำนวยความสะดวกให้ผู้เดิน</t>
  </si>
  <si>
    <t>ทางสัญจรไปมาในพื้นที่</t>
  </si>
  <si>
    <t>และสวนสาธารณะ</t>
  </si>
  <si>
    <t>มีต้นไม้เพิ่มขึ้น</t>
  </si>
  <si>
    <t>จำนวนศัตรูพืชลดลง</t>
  </si>
  <si>
    <t>ดินมีความอุดมสมบูรณ์</t>
  </si>
  <si>
    <t>เป็นแหล่งศึกษาและรวบรวม</t>
  </si>
  <si>
    <t>ประชาชนมีสถานที่ออก</t>
  </si>
  <si>
    <t>กำลังกายเพิ่มขึ้น</t>
  </si>
  <si>
    <t>เกษตรกรรู้ประโยชน์ของ</t>
  </si>
  <si>
    <t>แหล่งน้ำไม่มีผักตบชวา</t>
  </si>
  <si>
    <t>ทำให้น้ำไหลสะดวก</t>
  </si>
  <si>
    <t>พื้นที่ป่าเพิ่มขึ้นและ</t>
  </si>
  <si>
    <t>เกตรกรรู้จักการใช้พลังงาน</t>
  </si>
  <si>
    <t>ยังมีความอุดมสมบูรณ์</t>
  </si>
  <si>
    <t>มีศูนย์บริการข้อมูลทาง</t>
  </si>
  <si>
    <t>เกษตรแก่ประชาชน</t>
  </si>
  <si>
    <t>ดินและสิ่งมีชีวิตในลำห้วย</t>
  </si>
  <si>
    <t>หลวงมีความอุดมสมบูรณ์</t>
  </si>
  <si>
    <t>มีความอุดมสมบูรณ์</t>
  </si>
  <si>
    <t>1.2 แผนงาน การศึกษา</t>
  </si>
  <si>
    <t>จำนวน  3 โครงการ</t>
  </si>
  <si>
    <t>1) ยุทธศาสตร์ด้านบริหารจัดการ</t>
  </si>
  <si>
    <t xml:space="preserve">   1.2 แผนงาน การศึกษา</t>
  </si>
  <si>
    <t xml:space="preserve">   1.4 แผนงาน สังคมสงเคราะห์</t>
  </si>
  <si>
    <t xml:space="preserve">   1.5 แผนงาน เคหะและชุมชน</t>
  </si>
  <si>
    <t xml:space="preserve">   1.6 แผนงาน สร้างความเข้มแข็งให้กับชุมชน</t>
  </si>
  <si>
    <t xml:space="preserve">   1.7 แผนงาน การศาสนา วัฒนธรรม และนันทนาการ</t>
  </si>
  <si>
    <t xml:space="preserve">   1.8 แผนงาน การเกษตร</t>
  </si>
  <si>
    <t>2) ยุทธศาสตร์ด้านโครงสร้างพื้นฐาน</t>
  </si>
  <si>
    <t xml:space="preserve">   1.3 แผนงาน สาธารณสุข</t>
  </si>
  <si>
    <t xml:space="preserve">   1.1 แผนงาน สังคมสงเคราะห์</t>
  </si>
  <si>
    <t>3) ยุทธศาสตร์ด้านงานส่งเสริมคุณภาพชีวิต</t>
  </si>
  <si>
    <t xml:space="preserve">   1.3 แผนงาน การเกษตร</t>
  </si>
  <si>
    <t xml:space="preserve">   1.2 แผนงาน สร้างความเข้มแข็งให้กับชุมชน</t>
  </si>
  <si>
    <t xml:space="preserve"> ศิลปวัฒนธรรม  ประเพณีภูมิปัญญาท้องถิ่น  </t>
  </si>
  <si>
    <t xml:space="preserve">5. ยุทธศาสตร์  ด้านการสร้างความเข้มแข็งให้ชุมชน </t>
  </si>
  <si>
    <t xml:space="preserve">   1.1  แผนงาน บริหารงานทั่วไป</t>
  </si>
  <si>
    <t xml:space="preserve">   1.4 แผนงาน เคหะและชุมชน</t>
  </si>
  <si>
    <t xml:space="preserve">   1.5 แผนงาน สร้างความเข้มแข็งให้กับชุมชน</t>
  </si>
  <si>
    <t xml:space="preserve">   1.2 แผนงาน การรักษาความสงบภายใน</t>
  </si>
  <si>
    <t>ด้านบริหารทั่วไป</t>
  </si>
  <si>
    <t>ด้านบริการชุมชนและสังคม</t>
  </si>
  <si>
    <t>ด้านการเศรษฐกิจ</t>
  </si>
  <si>
    <t>ด้านการดำเนินงานอื่น</t>
  </si>
  <si>
    <t>แผนงานบริหารงานทั่วไป</t>
  </si>
  <si>
    <t>แผนงานการศึกษา</t>
  </si>
  <si>
    <t>แผนงานสาธารณสุข</t>
  </si>
  <si>
    <t>แผนงานสังคมสงเคราะห์</t>
  </si>
  <si>
    <t>แผนงานเคหะและชุมชน</t>
  </si>
  <si>
    <t>แผนงานสร้างความเข้มแข็งของชุมชน</t>
  </si>
  <si>
    <t>แผนงานการศาสนา วัฒนธรรมและนันทนาการ</t>
  </si>
  <si>
    <t>แผนงานการเกษตร</t>
  </si>
  <si>
    <t>แผนงานงบกลาง</t>
  </si>
  <si>
    <t>แผนงานการรักษาความสงบภายใน</t>
  </si>
  <si>
    <t>4.5.3 รับลงทะเบียนและประสานโครงการเงินอุดหนุนเพื่อการเลี้ยงดูเด็กแรกเกิด</t>
  </si>
  <si>
    <t xml:space="preserve">       - ทางหลวงชนบท อด 4066  บ้านแดง - สุมเส้า</t>
  </si>
  <si>
    <t xml:space="preserve">       - ทางหลวงแผ่นดินหมายเลข  2312  ถนนสาดยางเส้น อำเภอหนองหาน - อำเภอเพ็ญ</t>
  </si>
  <si>
    <t xml:space="preserve">       - ทางหลวงแผ่นดินหมายเลข  2410 บ้านดอนกลอย - บ้านสามพร้าว </t>
  </si>
  <si>
    <t xml:space="preserve">มีไฟฟ้าอย่างทั่วถึงทุกหมู่บ้าน และกำลังพัฒนาและขยายเขตไฟฟ้าเพื่อการเกษตร ไฟฟ้าแสงสว่างให้ทั่วถึง </t>
  </si>
  <si>
    <t>5.5.1 ไปรษณีย์อำเภอพิบูลย์รักษ์    จำนวน  1  แห่ง</t>
  </si>
  <si>
    <t>5.5.2 มีท่ารถขนส่งบริษัทอีสานทัวร์และบริษัท 407พัฒนา   จำนวน  2  แห่ง  ให้บริการทุกวัน</t>
  </si>
  <si>
    <t>9.1 น้ำ</t>
  </si>
  <si>
    <t>9.4 คุณภาพของทรัพยากรธรรมชาติ</t>
  </si>
  <si>
    <t>ประเภทของการทำการเกษตร</t>
  </si>
  <si>
    <t>ผลผลิต</t>
  </si>
  <si>
    <t>ต้นทุนการผลิตเฉลี่ย</t>
  </si>
  <si>
    <t>ราคาขายโดยเฉลี่ย</t>
  </si>
  <si>
    <t>(กก./ไร่)</t>
  </si>
  <si>
    <t>(บาท/ไร่)</t>
  </si>
  <si>
    <t>1) ทำนา</t>
  </si>
  <si>
    <t>7.1 ข้อมูลด้านการเกษตร</t>
  </si>
  <si>
    <t>(1) บ้านแดง หมู่ที่ 1</t>
  </si>
  <si>
    <t xml:space="preserve">     ในเขตชลประทาน</t>
  </si>
  <si>
    <t>2) ทำสวน</t>
  </si>
  <si>
    <t>3) ทำไร่</t>
  </si>
  <si>
    <t>4) อื่นๆ</t>
  </si>
  <si>
    <t xml:space="preserve">     นอกเขตชลประทาน</t>
  </si>
  <si>
    <t xml:space="preserve">     ไร่อ้อย</t>
  </si>
  <si>
    <t xml:space="preserve">     ไร่ข้าวโพด</t>
  </si>
  <si>
    <t xml:space="preserve">     ไร่มันสัมปะหลัง</t>
  </si>
  <si>
    <t xml:space="preserve">     อื่นๆ โปรดระบุ</t>
  </si>
  <si>
    <t xml:space="preserve">     สวน.....................</t>
  </si>
  <si>
    <t>(ครัวเรือน/ไร่)</t>
  </si>
  <si>
    <t>10 คร./300 ไร่</t>
  </si>
  <si>
    <t>50 คร.</t>
  </si>
  <si>
    <t>30 คร.</t>
  </si>
  <si>
    <t>(2) บ้านหนองผักแว่น หมู่ที่ 2</t>
  </si>
  <si>
    <t>17 คร./650 ไร่</t>
  </si>
  <si>
    <t>30 ครัวเรือน</t>
  </si>
  <si>
    <t>100 ครัวเรือน</t>
  </si>
  <si>
    <t>20 ครัวเรือน</t>
  </si>
  <si>
    <t>(3) บ้านไชยวานน้อย หมู่ที่ 3</t>
  </si>
  <si>
    <t>138 ครัวเรือน</t>
  </si>
  <si>
    <t>ประเภทแหล่งน้ำทางการเกษตร</t>
  </si>
  <si>
    <t>1) ห้วย / ลำธาร</t>
  </si>
  <si>
    <t>2) หนองน้ำ / บึง</t>
  </si>
  <si>
    <t>3) อ่างเก็บน้ำ</t>
  </si>
  <si>
    <t>4) ฝาย</t>
  </si>
  <si>
    <t>5) สระ</t>
  </si>
  <si>
    <t>6) คลองชลประทาน</t>
  </si>
  <si>
    <t>ความเพียงพอของปริมาณน้ำฝน</t>
  </si>
  <si>
    <t>เพียงพอ</t>
  </si>
  <si>
    <t>ไม่เพียงพอ</t>
  </si>
  <si>
    <t>การเข้าถึงแหล่งน้ำการเกษตร</t>
  </si>
  <si>
    <t>ไม่ทั่วถึง</t>
  </si>
  <si>
    <t>(4) บ้านดงยาง หมู่ที่ 4</t>
  </si>
  <si>
    <t>(6) บ้านดอนเขือง หมู่ที่ 6</t>
  </si>
  <si>
    <t>(5) บ้านโพธิ์ หมู่ที่ 5</t>
  </si>
  <si>
    <t>(8) บ้านโนนดู่  หมู่ที่ 8</t>
  </si>
  <si>
    <t>(7) บ้านแดง  หมู่ที่ 7</t>
  </si>
  <si>
    <t>(9) บ้านโนนลือชัย  หมู่ที่ 9</t>
  </si>
  <si>
    <t>(10) บ้านแดง หมู่ที่ 10</t>
  </si>
  <si>
    <t>(11) บ้านแดง หมู่ที่ 11</t>
  </si>
  <si>
    <t>(12) บ้านไชยวานพัฒนา หมู่ที่ 12</t>
  </si>
  <si>
    <t>(13) บ้านแดง หมู่ที่ 13</t>
  </si>
  <si>
    <t>(14) บ้านดงไร่ หมู่ที่ 14</t>
  </si>
  <si>
    <t>(15) บ้านพรพิบูลย์  หมู่ที่ 15</t>
  </si>
  <si>
    <t>8. ศาสนา ประเพณี วัฒนธรรม</t>
  </si>
  <si>
    <t>/</t>
  </si>
  <si>
    <t>60 ครัวเรือน</t>
  </si>
  <si>
    <t>7) ประปาหมู่บ้าน</t>
  </si>
  <si>
    <t>8) ประปาส่วนภูมิภาค</t>
  </si>
  <si>
    <t xml:space="preserve">     สวนยางพารา</t>
  </si>
  <si>
    <t xml:space="preserve">     สวนครัว</t>
  </si>
  <si>
    <t xml:space="preserve">   1.9 แผนงาน การพาณิชย์</t>
  </si>
  <si>
    <t>ร้อยละที่เด็กด้อย</t>
  </si>
  <si>
    <t>โอกาสพึงพอใจ</t>
  </si>
  <si>
    <t xml:space="preserve">     สวนกล้วย</t>
  </si>
  <si>
    <t>ร้อยละของความสำเร็จของเป้าหมาย/ผลผลิตโครงการ</t>
  </si>
  <si>
    <t>ค่าที่แสดงความก้าวหน้าของเป้าหมาย</t>
  </si>
  <si>
    <t>แผนงานการพาณิชย์</t>
  </si>
  <si>
    <t>การติดตามและประเมินผล</t>
  </si>
  <si>
    <t xml:space="preserve">วิธีในการติดตามและประเมินผลแผนพัฒนา  </t>
  </si>
  <si>
    <t xml:space="preserve">(1) แบบตัวบ่งชี้การปฏิบัติงาน (Performance Indicators) </t>
  </si>
  <si>
    <t xml:space="preserve">(3) แบบมุ่งวัดผลสัมฤทธิ์ (Result Framework Model (RF)) </t>
  </si>
  <si>
    <t xml:space="preserve">(4) แบบเชิงเหตุผล (Logical Model) ตัวแบบเชิงเหตุผล หรือ Logical Model </t>
  </si>
  <si>
    <t xml:space="preserve">(7) แบบการประเมินแบบมีส่วนร่วม (Participatory Methods) </t>
  </si>
  <si>
    <t xml:space="preserve">(8) แบบการประเมินผลกระทบ (Impact Evaluation) </t>
  </si>
  <si>
    <t xml:space="preserve">(9) แบบการประเมินความเสี่ยง (Risk Assessment Model) </t>
  </si>
  <si>
    <t>(10) แบบการประเมินตนเอง (Self-assessment Model) และ</t>
  </si>
  <si>
    <t>(Key  Performance  Indicators  : KPIs) ผลกระทบ (Impact)</t>
  </si>
  <si>
    <t xml:space="preserve">ประชาชนได้ประโยชน์อย่างไรหรือราชการได้ประโยชน์อย่างไร  วัดผลนั้นได้จริงหรือไม่ หรือวัดได้เท่าไหร่ </t>
  </si>
  <si>
    <t>ข้อสังเกต ข้อเสนอแนะ ผลจากการพัฒนา</t>
  </si>
  <si>
    <t>5.3.1</t>
  </si>
  <si>
    <t>5.3.2</t>
  </si>
  <si>
    <t xml:space="preserve">  </t>
  </si>
  <si>
    <t>ปกครองส่วนท้องถิ่น</t>
  </si>
  <si>
    <t>แบบ ผ.08</t>
  </si>
  <si>
    <t>บัญชีครุภัณฑ์</t>
  </si>
  <si>
    <t>หมวด</t>
  </si>
  <si>
    <t>ประเภท</t>
  </si>
  <si>
    <t>(ผลผลิตของครุภัณฑ์)</t>
  </si>
  <si>
    <t>บริหารงานทั่วไป</t>
  </si>
  <si>
    <t>ค่าครุภัณฑ์</t>
  </si>
  <si>
    <t>ครุภัณฑ์คอมพิวเตอร์</t>
  </si>
  <si>
    <t>ครุภัณฑ์สำนักงาน</t>
  </si>
  <si>
    <t>ครุภัณฑ์อื่น</t>
  </si>
  <si>
    <t>การศึกษา</t>
  </si>
  <si>
    <t>กองการศึกษา</t>
  </si>
  <si>
    <t>สังคมสงเคราะห์</t>
  </si>
  <si>
    <t>เคหะและชุมชน</t>
  </si>
  <si>
    <t>ครุภัณฑ์ก่อสร้าง</t>
  </si>
  <si>
    <t>สร้างความเข้มแข็งให้</t>
  </si>
  <si>
    <t>ครุภัณฑ์ไฟฟ้าและวิทยุ</t>
  </si>
  <si>
    <t>ครุภัณฑ์เครื่องดับเพลิง</t>
  </si>
  <si>
    <t xml:space="preserve">การศาสนา วัฒนธรรม </t>
  </si>
  <si>
    <t>และนันทนาการ</t>
  </si>
  <si>
    <t>ครุภัณฑ์การเกษตร</t>
  </si>
  <si>
    <t>การพาณิชย์</t>
  </si>
  <si>
    <t>(เครื่องพ่นหมอกควันแบบ</t>
  </si>
  <si>
    <t>ติดตั้งรถ)</t>
  </si>
  <si>
    <t>4. ยุทธศาสตร์ ด้านการศึกษา กีฬา อนุรักษ์ศาสนา</t>
  </si>
  <si>
    <t xml:space="preserve"> ส่งเสริมเด็กให้มีทัศนคติที่ดีต่อ</t>
  </si>
  <si>
    <t>เด็กนักเรียนมีทัศนคติที่ดี</t>
  </si>
  <si>
    <t>การเล่นกีฬา มีสุขภาพร่างกาย</t>
  </si>
  <si>
    <t>ต่อการเล่นกีฬา และมี</t>
  </si>
  <si>
    <t>สุขภาพร่างกายแข็งแรง</t>
  </si>
  <si>
    <t xml:space="preserve"> เพื่อให้เด็กนักเรียนมีสุขภาพ</t>
  </si>
  <si>
    <t>เด็กนักเรียนมีสุขภาพ</t>
  </si>
  <si>
    <t>ที่ดีและมีอนามัยสมบูรณ์</t>
  </si>
  <si>
    <t>ที่ดีและมีอนามัย</t>
  </si>
  <si>
    <t>สมบูรณ์แข็งแรง</t>
  </si>
  <si>
    <t xml:space="preserve"> เพื่อให้เด็กนักเรียนได้เรียนรู้</t>
  </si>
  <si>
    <t>เด็กนักเรียนได้เรียนรู้</t>
  </si>
  <si>
    <t>เข้าใจในการป้องกันอันตราย</t>
  </si>
  <si>
    <t>เข้าใจในการป้องกัน</t>
  </si>
  <si>
    <t>และเตรียมการป้องกันได้ทัน</t>
  </si>
  <si>
    <t>เหตุการณ์</t>
  </si>
  <si>
    <t xml:space="preserve"> เพื่อให้เด็กนักเรียนได้รับ</t>
  </si>
  <si>
    <t>ความสนุกสนานจากการ</t>
  </si>
  <si>
    <t>และผู้ปกครอง</t>
  </si>
  <si>
    <t>จัดกิจกรรมและกล้า</t>
  </si>
  <si>
    <t>แสดงออก สร้างความสัมพันธ์</t>
  </si>
  <si>
    <t>อันดีระหว่างเด็กกับผู้ปกครอง</t>
  </si>
  <si>
    <t xml:space="preserve"> เพื่อให้ครูได้พัฒนาตนเอง</t>
  </si>
  <si>
    <t>ในการผลิตสื่อการเรียน</t>
  </si>
  <si>
    <t xml:space="preserve">การสอน และเด็กนักเรียน </t>
  </si>
  <si>
    <t>เรียนรู้ได้ง่ายขึ้น</t>
  </si>
  <si>
    <t xml:space="preserve"> สร้างความสัมพันธ์อันดี </t>
  </si>
  <si>
    <t>ครู เด็ก และผู้ปกครอง</t>
  </si>
  <si>
    <t>ระหว่างครู เด็ก และ</t>
  </si>
  <si>
    <t>มีความสัมพันธ์อันดี</t>
  </si>
  <si>
    <t>ผู้ปกครอง</t>
  </si>
  <si>
    <t>ต่อกัน</t>
  </si>
  <si>
    <t xml:space="preserve"> เพื่อให้ครูมีส่วนร่วมในการ</t>
  </si>
  <si>
    <t xml:space="preserve"> เพื่อให้ครูมีส่วนร่วม</t>
  </si>
  <si>
    <t>ช่วยเหลือนักเรียนอย่างมี</t>
  </si>
  <si>
    <t>นักเรียนได้รับ</t>
  </si>
  <si>
    <t>ในการช่วยเหลือ</t>
  </si>
  <si>
    <t>ประสิทธิภาพ</t>
  </si>
  <si>
    <t>ความช่วยเหลือ</t>
  </si>
  <si>
    <t>นักเรียนอย่างมี</t>
  </si>
  <si>
    <t xml:space="preserve"> เพื่อปลูกจิตสำนึกให้เด็ก</t>
  </si>
  <si>
    <t>เด็กนักเรียนปลูกจิต</t>
  </si>
  <si>
    <t>รู้จักการออม และการใช้จ่าย</t>
  </si>
  <si>
    <t>นักเรียนที่มีการ</t>
  </si>
  <si>
    <t>สำนึกให้เด็กรู้จัก</t>
  </si>
  <si>
    <t>อย่างเหมาะสม</t>
  </si>
  <si>
    <t>ออมเพิ่มมากขึ้น</t>
  </si>
  <si>
    <t>การออม และการ</t>
  </si>
  <si>
    <t>ใช้จ่ายอย่างเหมาะสม</t>
  </si>
  <si>
    <t xml:space="preserve"> เพื่อให้เด็กนักเรียนมีความ</t>
  </si>
  <si>
    <t>เด็กนักเรียนมีความ</t>
  </si>
  <si>
    <t>มั่นใจในตนเองและกล้า</t>
  </si>
  <si>
    <t>นักเรียนที่มีความ</t>
  </si>
  <si>
    <t>มั่นใจในตนเองและ</t>
  </si>
  <si>
    <t>แสดงออก</t>
  </si>
  <si>
    <t>กล้าแสดงออก</t>
  </si>
  <si>
    <t>เพิ่มมากขึ้น</t>
  </si>
  <si>
    <t xml:space="preserve"> เพื่อให้ผู้เรียนมีส่วนร่วมใน</t>
  </si>
  <si>
    <t>เด็กนักเรียนมีส่วนร่วม</t>
  </si>
  <si>
    <t>การเรียนการสอนมากขึ้น</t>
  </si>
  <si>
    <t>นักเรียนที่มี</t>
  </si>
  <si>
    <t>ในการเรียนการสอน</t>
  </si>
  <si>
    <t>ส่วนร่วมเพิ่มขึ้น</t>
  </si>
  <si>
    <t>มากขึ้น</t>
  </si>
  <si>
    <t>ประสบการณ์นอกสถานที่</t>
  </si>
  <si>
    <t xml:space="preserve"> เพื่อปลูกฝังให้เด็กนักเรียน</t>
  </si>
  <si>
    <t>ร้อยละที่ครูมี</t>
  </si>
  <si>
    <t>เด็กนักเรียนมีจิตสำนึก</t>
  </si>
  <si>
    <t>ได้ระลึกถึงพระคุณครู</t>
  </si>
  <si>
    <t>ความพึงพอใจ</t>
  </si>
  <si>
    <t>ที่ดีต่อครู</t>
  </si>
  <si>
    <t>ได้ระลึกถึงพระคุณของแม่</t>
  </si>
  <si>
    <t>ที่ดีต่อแม่</t>
  </si>
  <si>
    <t>ได้ระลึกถึงพระคุณของพ่อ</t>
  </si>
  <si>
    <t>ที่ดีต่อพ่อ</t>
  </si>
  <si>
    <t xml:space="preserve"> เพื่อให้เด็กนักเรียนเห็น</t>
  </si>
  <si>
    <t>เด็กนักเรียนมีกิจกรรม</t>
  </si>
  <si>
    <t xml:space="preserve">ความสำคัญของวันขึ้นปีใหม่ </t>
  </si>
  <si>
    <t>ร่วมกันและสร้างความ</t>
  </si>
  <si>
    <t>และมีกิจกรรมร่วมกัน สร้าง</t>
  </si>
  <si>
    <t>สัมพันธ์อันดีแก่กัน</t>
  </si>
  <si>
    <t>ความสัมพันธ์อันดีแก่กัน</t>
  </si>
  <si>
    <t xml:space="preserve">วันขึ้นปีใหม่ </t>
  </si>
  <si>
    <t xml:space="preserve"> เพื่อเชิดชูและสร้างขวัญ</t>
  </si>
  <si>
    <t>บุคลากรครูมีขวัญและ</t>
  </si>
  <si>
    <t>กำลังใจให้กับครู</t>
  </si>
  <si>
    <t xml:space="preserve"> เพื่อให้เด็กนักเรียนฝึกการ</t>
  </si>
  <si>
    <t>เด็กนักเรียนฝึกการ</t>
  </si>
  <si>
    <t>เคลื่อนไหว และมีร่างกายที่</t>
  </si>
  <si>
    <t>เคลื่อนไหว และมี</t>
  </si>
  <si>
    <t>ร่างกายที่แข็งแรง</t>
  </si>
  <si>
    <t>ร้อยละของ ศพด.</t>
  </si>
  <si>
    <t>มีความปลอยภัย</t>
  </si>
  <si>
    <t xml:space="preserve"> มีพึงพอใจ</t>
  </si>
  <si>
    <t>นักเรียนมีพื้นที่</t>
  </si>
  <si>
    <t>ในการศึกษาเพิ่มขึ้น</t>
  </si>
  <si>
    <t>กับปริมาณเด็ก</t>
  </si>
  <si>
    <t xml:space="preserve"> เพื่อรักษาการละเล่นพื้นบ้าน</t>
  </si>
  <si>
    <t>แบบดั้งเดิมให้คงอยู่สืบไป</t>
  </si>
  <si>
    <t>นักเรียนมีการ</t>
  </si>
  <si>
    <t>ละเล่นพื้นบ้าน</t>
  </si>
  <si>
    <t xml:space="preserve"> เพื่อให้เด็กนักเรียนได้ศึกษา</t>
  </si>
  <si>
    <t>เรียนรู้วิถีชุมชนท้องถิ่น</t>
  </si>
  <si>
    <t>ในการเรียนรู้</t>
  </si>
  <si>
    <t>วิถีชุมชน</t>
  </si>
  <si>
    <t>นักเรียนที่ด้อยโอกาส</t>
  </si>
  <si>
    <t>นักเรียนได้รับประทาน</t>
  </si>
  <si>
    <t>อาหารเสริม(นม)</t>
  </si>
  <si>
    <t>อาหารกลางวัน</t>
  </si>
  <si>
    <t xml:space="preserve">เด็กนักเรียนมีความรู้ </t>
  </si>
  <si>
    <t>มีทักษะการทำ</t>
  </si>
  <si>
    <t>กิจกรรมร่วมกัน</t>
  </si>
  <si>
    <t xml:space="preserve">ปรับปรุงรั้วศูนย์พัฒนาเด็กเล็ก </t>
  </si>
  <si>
    <t>มีความปลอดภัยและ</t>
  </si>
  <si>
    <t>ทรัพย์สินและความสวยงาม</t>
  </si>
  <si>
    <t>สวยงามเป็นระเบียบ</t>
  </si>
  <si>
    <t>เป็นระเบียบ</t>
  </si>
  <si>
    <t>เพื่อให้นักเรียนได้เรียนใน</t>
  </si>
  <si>
    <t>นักเรียนได้เรียนใน</t>
  </si>
  <si>
    <t>สถานที่ ที่ได้มาตรฐาน</t>
  </si>
  <si>
    <t>สถานที่ที่ได้มาตรฐาน</t>
  </si>
  <si>
    <t>เพื่อให้นักเรียนมีสถานที่เรียน</t>
  </si>
  <si>
    <t>เพื่อให้นักเรียนมีสถาน</t>
  </si>
  <si>
    <t>อย่างเพียงพอกับปริมาณเด็ก</t>
  </si>
  <si>
    <t>ที่เรียนอย่างเพียงพอ</t>
  </si>
  <si>
    <t>เ</t>
  </si>
  <si>
    <t>วิสัยทัศน์</t>
  </si>
  <si>
    <t xml:space="preserve"> “ประเทศมีความมั่นคง มั่งคั่ง ยั่งยืน เป็นประเทศพัฒนาแล้ว ด้วยการพัฒนา ตามปรัชญาเศรษฐกิจพอเพียง”</t>
  </si>
  <si>
    <t>2) วิสัยทัศน์</t>
  </si>
  <si>
    <t>3) แผนยุทธศาสตร์ชาติ 20 ปี</t>
  </si>
  <si>
    <t>1. ยุทธศาสตร์ที่ 1 ด้านความมั่นคง</t>
  </si>
  <si>
    <t>2. ยุทธศาสตร์ที่ 2 ด้านการสร้างความสามารถในการแข่งขัน</t>
  </si>
  <si>
    <t>3. ยุทธศาสตร์ที่ 3  ด้านการพัฒนาและเสริมสร้างศักยภาพคน</t>
  </si>
  <si>
    <t>4. ยุทธศาสตร์ที่ 4 ด้านการสร้างโอกาสความเสมอภาคและเท่าเทียมกันทางสังคม</t>
  </si>
  <si>
    <t>5. ยุทธศาสตร์ที่ 5 ด้านการสร้างการเติบโตบน คุณภาพชีวิตที่เป็นมิตรกับสิ่งแวดล้อม</t>
  </si>
  <si>
    <t>6. ยุทธศาสตร์ที่ 6 ด้านการปรับสมดุลและพัฒนา ระบบการบริหารจัดการภาครัฐ</t>
  </si>
  <si>
    <t>โดยแผนยุทธศาสตร์ชาติ 20 ปี   ของประเทศไทยกำลังอยู่ระหว่างการเสนอร่างกรอบยุทธศาสตร์ชาติต่อที่ประชุมคณะ</t>
  </si>
  <si>
    <t>กรรมการจัดทำยุทธศาสตร์ชาติ  ซึ่งขณะนี้อยู่ระหว่างการดำเนินการปรับปรุงร่างกรอบยุทธศาสตร์ชาติตามมิติที่ประชุม</t>
  </si>
  <si>
    <t xml:space="preserve">คณะกรรมการจัดทำร่างยุทธศาสตร์ชาติ โดยร่างกรอบยุทธศาสตร์ชาติ 20 ปี (พ.ศ.2560–2579) สรุปย่อได้ดังนี้ </t>
  </si>
  <si>
    <t>ในการที่จะบรรลุวิสัยทัศน์และทาให้ประเทศไทยพัฒนาไปสู่อนาคตที่พึงประสงค์นั้น  จำเป็นจะต้องมีการวางแผน</t>
  </si>
  <si>
    <t>เดียวกัน ดังนั้น จึงจำเป็นจะต้องกำหนดยุทธศาสตร์ชาติในระยะยาว เพื่อถ่ายทอดแนวทางการพัฒนาสู่การปฏิบัติในแต่</t>
  </si>
  <si>
    <t>ผลประโยชน์แห่งชาติและบรรลุวิสัยทัศน์“ประเทศไทยมีความมั่นคง มั่งคั่ง ยั่งยืนเป็นประเทศพัฒนาแล้ว ด้วยการพัฒนา</t>
  </si>
  <si>
    <t>เสมอภาคและเป็นธรรม ซึ่งยุทธศาสตร์ชาติที่จะใช้เป็นกรอบแนวทางการพัฒนาในระยะ 20 ปี  ดังนี้</t>
  </si>
  <si>
    <t xml:space="preserve">   (4) การพัฒนาระบบ กลไล มาตรการและความร่วมมือระหว่างประเทศทุกระดับ และรักษาดุลยภาพความ</t>
  </si>
  <si>
    <t>สัมพันธ์กับประเทศมหาอำนาจ เพื่อป้องกันและแก้ไขปัญหาความมั่นคงรูปแบบใหม่</t>
  </si>
  <si>
    <t xml:space="preserve">   (6) การพัฒนาระบบการเตรียมพร้อมแห่งชาติและระบบบริหารจัดการภัยพิบัติ รักษาความมั่นคงของฐาน</t>
  </si>
  <si>
    <t>ทรัพยากรธรรมชาติสิ่งแวดล้อม</t>
  </si>
  <si>
    <t xml:space="preserve">   (2) การพัฒนาภาคการผลิตและบริการ เสริมสร้างฐานการผลิตเข้มแข็งยั่งยืน และส่งเสริมเกษตรกรรายย่อยสู่</t>
  </si>
  <si>
    <t>เกษตรยั่งยืนเป็นมิตรกับสิ่งแวดล้อม</t>
  </si>
  <si>
    <t>การพัฒนาพื้นที่เศรษฐกิจพิเศษและเมือง พัฒนาเขตเศรษฐกิจพิเศษ ชายแดน และพัฒนาระบบเมืองศูนย์</t>
  </si>
  <si>
    <t>กลางความเจริญ</t>
  </si>
  <si>
    <t>แผนพัฒนาฯ ฉบับที่ 12 เป็นแผนพัฒนาประเทศในระยะ 5 ปี (พ.ศ. 2560-2564) ซึ่งแปลง ยุทธศาสตร์ชาติระยะ</t>
  </si>
  <si>
    <t>มุ่งเตรียมความพร้อมและวางรากฐานในการยกระดับประเทศไทยให้เป็น ประเทศที่พัฒนาแล้ว มีความมั่นคง มั่งคั่งยั่งยืน</t>
  </si>
  <si>
    <t>ด้วยการพัฒนาตามปรัชญาของเศรษฐกิจพอเพียง โดยมีกรอบ วิสัยทัศน์และเป้าหมายอนาคตประเทศไทยในปี 2579 ซึ่ง</t>
  </si>
  <si>
    <t>กำหนดไว้ในยุทธศาสตร์ชาติระยะ 20 ปีเป็นกรอบ ที่แผนพัฒนาฯ  ฉบับที่ 12  มุ่งตอบสนองวัตถุประสงค์และเป้าหมาย</t>
  </si>
  <si>
    <t>การพัฒนาที่กำหนดภายใต้ระยะเวลา 5 ปี   ต่อจากนี้ไปพิจารณาจากการประเมินสภาพแวดล้อมการพัฒนาทั้งจากภาย</t>
  </si>
  <si>
    <t>นอกและภายในประเทศที่บ่งชี้ถึง จุดแข็งและจุดอ่อนของประเทศ และการสะท้อนถึงโอกาสและความเสี่ยงในการที่จะ</t>
  </si>
  <si>
    <t>ผลักดันขับเคลื่อนให้การ พัฒนาในด้านต่าง ๆ บรรลุผลได้ในระยะเวลา 5 ปีแรกของยุทธศาสตร์ชาติระยะ 20 ปีทั้งนี้โดย</t>
  </si>
  <si>
    <t>ได้คำนึงถึงการ ต่อยอดให้เกิดผลสัมฤทธิ์อย่างต่อเนื่องภายใต้แผนพัฒนาฯ ฉบับต่อๆ ไป ดังนั้น การพัฒนาประเทศใน</t>
  </si>
  <si>
    <t>ระยะแผนพัฒนาฯ ฉบับที่ 12 จึงกำหนดวัตถุประสงค์และเป้าหมายรวมของการพัฒนาได้ ดังนี้</t>
  </si>
  <si>
    <t>1.เพื่อวางรากฐานให้คนไทยเป็นคนที่สมบูรณ์มีคุณธรรมจริยธรรม มีระเบียบวินัย ค่านิยมที่ดี มีจิตสาธารณะ</t>
  </si>
  <si>
    <t>และมีความสุข โดยมีสุขภาวะและสุขภาพที่ดี ครอบครัวอบอุ่น ตลอดจน เป็นคนเก่งที่มีทักษะความรู้ความสามารถและ</t>
  </si>
  <si>
    <t xml:space="preserve">พัฒนาตนเองได้ต่อเนื่องตลอดชีวิต </t>
  </si>
  <si>
    <t>2.เพื่อให้คนไทยมีความมั่นคงทางเศรษฐกิจและสังคม   ได้รับความเป็นธรรมในการเข้าถึง   ทรัพยากรและ</t>
  </si>
  <si>
    <t xml:space="preserve">บริการทางสังคมที่มีคุณภาพ ผู้ด้อยโอกาสได้รับการพัฒนาศักยภาพ รวมทั้งชุมชนมีความ เข้มแข็งพึ่งพาตนเองได้ </t>
  </si>
  <si>
    <t>3. เพื่อให้เศรษฐกิจเข้มแข็ง แข่งขันได้ มีเสถียรภาพและมีความยั่งยืน สร้างความเข้มแข็งของฐานการผลิต</t>
  </si>
  <si>
    <t>และบริการเดิมและขยายฐานใหม่โดยการใช้นวัตกรรมที่เข้มข้นมากขึ้น สร้างความเข้มแข็งของ เศรษฐกิจฐานรากและ</t>
  </si>
  <si>
    <t>สร้างความมั่นคงทางพลังงาน อาหาร และน้ำ</t>
  </si>
  <si>
    <t>4. เพื่อรักษาและฟื้นฟูทรัพยากรธรรมชาติและคุณภาพสิ่งแวดล้อมให้สามารถสนับสนุนการ เติบโตที่เป็น</t>
  </si>
  <si>
    <t xml:space="preserve">มิตรกับสิ่งแวดล้อมและการมีคุณภาพชีวิตที่ดีของประชาชน </t>
  </si>
  <si>
    <t>5. เพื่อให้การบริหารราชการแผ่นดินมีประสิทธิภาพ โปร่งใส ทันสมัย และมีการทำงาน เชิงบูรณาการของ</t>
  </si>
  <si>
    <t xml:space="preserve">ภาคีการพัฒนา </t>
  </si>
  <si>
    <t>6. เพื่อให้มีการกระจายความเจริญไปสู่ภูมิภาคโดยการพัฒนาภาคและเมืองเพื่อรองรับ การพัฒนายกระดับ</t>
  </si>
  <si>
    <t xml:space="preserve">ฐานการผลิตและบริการเดิมและขยายฐานการผลิตและบริการใหม่ </t>
  </si>
  <si>
    <t>7. เพื่อผลักดันให้ประเทศไทยมีความเชื่อมโยง (Connectivity) กับประเทศต่างๆ ทั้งในระดับ อนุภูมิภาค</t>
  </si>
  <si>
    <t xml:space="preserve">เป้าหมายรวม เพื่อให้เป็นไปตามวัตถุประสงค์ดังกล่าว ได้กำหนดเป้าหมายรวมการพัฒนาของแผนพัฒนาฯ </t>
  </si>
  <si>
    <t>ฉบับที่ 12 ประกอบด้วย</t>
  </si>
  <si>
    <t>1. คนไทยมีคุณลักษณะเป็นคนไทยที่สมบูรณ์มีวินัย มีทัศนคติและพฤติกรรมตามบรรทัดฐาน ที่ดีของสังคม</t>
  </si>
  <si>
    <t xml:space="preserve"> มีความเป็นพลเมืองตื่นรู้ มีความสามารถในการปรับตัวได้อย่างรู้เท่าทันสถานการณ์ มีความ รับผิดชอบและทำประโยชน์</t>
  </si>
  <si>
    <t xml:space="preserve">ต่อส่วนรวม มีสุขภาพกายและใจที่ดีมีความเจริญงอกงามทางจิตวิญญาณ มีวิถีชีวิตที่พอเพียง และมีความเป็นไทย </t>
  </si>
  <si>
    <t>2. ความเหลื่อมล้ำทางด้านรายได้และความยากจนลดลง  เศรษฐกิจฐานรากมีความเข้มแข็ง  ประชาชน</t>
  </si>
  <si>
    <t xml:space="preserve">ทุกคนมีโอกาสในการเข้าถึงทรัพยากร การประกอบอาชีพ และบริการทางสังคมที่มีคุณภาพอย่างทั่วถึง และเป็นธรรม </t>
  </si>
  <si>
    <t>กลุ่มที่มีรายได้ต่ำสุดร้อยละ 40 มีรายได้เพิ่มขึ้นอย่างน้อยร้อยละ 15</t>
  </si>
  <si>
    <t>3. ระบบเศรษฐกิจมีความเข้มแข็งและแข่งขันได้โครงสร้างเศรษฐกิจปรับสู่เศรษฐกิจฐาน บริการและดิจิทัล</t>
  </si>
  <si>
    <t>นวัตกรรมและเทคโนโลยีดิจิทัลในการสร้างสรรค์คุณค่าสินค้าและบริการ มีระบบการ ผลิตและให้บริการจากฐานรายได้</t>
  </si>
  <si>
    <t>เดิมที่มีมูลค่าเพิ่มสูงขึ้น และมีการลงทุนในการผลิตและบริการฐานความรู้ ชั้นสูงใหม่ๆ ที่เป็นมิตรกับสิ่งแวดล้อมและชุมชน</t>
  </si>
  <si>
    <t>รวมทั้งกระจายฐานการผลิตและการให้บริการสู่ภูมิภาคเพื่อ  ลดความเหลื่อมล้ำ   โดยเศรษฐกิจไทยมีเสถียรภาพและมี</t>
  </si>
  <si>
    <t>อัตราการขยายตัวเฉลี่ยร้อยละ 5 ต่อปี และมีปัจจัย สนับสนุน อาทิ ระบบโลจิสติกส์ พลังงาน และการลงทุนวิจัยและ</t>
  </si>
  <si>
    <t xml:space="preserve">พัฒนา ที่เอื้อต่อการขยายตัวของภาคการผลิต และบริการ </t>
  </si>
  <si>
    <t>4. ทุนทางธรรมชาติและคุณภาพสิ่งแวดล้อมสามารถสนับสนุนการเติบโตที่เป็นมิตรกับ สิ่งแวดล้อม มีความ</t>
  </si>
  <si>
    <t>มั่นคงทางอาหาร พลังงาน และน้ำ โดยเพิ่มพื้นที่ป่าไม้ให้ได้ร้อยละ 40 ของพื้นที่ ประเทศเพื่อรักษาความสมดุลของระบบ</t>
  </si>
  <si>
    <t>นิเวศ ลดการปล่อยก๊าซเรือนกระจกในภาคพลังงานและขนส่งไม่น้อย กว่าร้อยละ 7 ภายในปี 2563 เทียบกับการปล่อย</t>
  </si>
  <si>
    <t>ในกรณีปกติ มีปริมาณหรือสัดส่วนของขยะมูลฝอยที่ได้รับ การจัดการอย่างถูกหลักสุขาภิบาลเพิ่มขึ้น และรักษาคุณภาพ</t>
  </si>
  <si>
    <t xml:space="preserve">น้ำและคุณภาพอากาศในพื้นที่วิกฤตให้อยู่ ในเกณฑ์มาตรฐาน </t>
  </si>
  <si>
    <t>5. มีความมั่นคงในเอกราชและอธิปไตย สังคมปลอดภัย สามัคคี สร้างภาพลักษณ์ดี และเพิ่ม ความเชื่อมั่น</t>
  </si>
  <si>
    <t>ก่อการร้ายและภัยพิบัติทางธรรมชาติ ประเทศไทยมีส่วนร่วมในการ กำหนดบรรทัดฐานระหว่างประเทศ เกิดความเชื่อม</t>
  </si>
  <si>
    <t>ความสูญเสียจากภัยโจรสลัดและการลักลอบขนส่งสินค้าและค้ามนุษย์ลดลง   มีความพร้อมที่ปกป้องประชาชนจากการ</t>
  </si>
  <si>
    <t>ของนานาชาติต่อประเทศไทย ความขัดแย้งทางอุดมการณ์และความคิดในสังคมลดลง ปัญหา อาชญากรรมลดลงปริมาณ</t>
  </si>
  <si>
    <t>โดยอันดับประสิทธิภาพภาครัฐที่จัดทำโดยสถาบันการจัดการนานาชาติและ อันดับความยากง่ายในการดำเนินธุรกิจใน</t>
  </si>
  <si>
    <t>ประเทศดีขึ้น การใช้จ่ายภาครัฐและระบบงบประมาณมีประสิทธิภาพ สูง ฐานภาษีกว้างขึ้น และดัชนีการรับรู้การทุจริต</t>
  </si>
  <si>
    <t>ดีขึ้น รวมถึงมีบุคลากรภาครัฐที่มีความรู้ความสามารถและ ปรับตัวได้ทันกับยุคดิจิทัลเพิ่มขึ้น</t>
  </si>
  <si>
    <t>ส่วนร่วมจากประชาชน บทบาทภาครัฐในการให้บริการซึ่งภาคเอกชนดำเนินการแทนได้ดีกว่า  ลดลง  เพิ่มการใช้ระบบ</t>
  </si>
  <si>
    <t xml:space="preserve">ดิจิทัลในการให้บริการ  ปัญหาคอร์รัปชั่นลดลง  และการบริหารจัดการขององค์กร ปกครองส่วนท้องถิ่นมีอิสระมากขึ้น </t>
  </si>
  <si>
    <t>6. มีระบบบริหารจัดการภาครัฐที่มีประสิทธิภาพ ทันสมัย โปร่งใส  ตรวจสอบได้ กระจาย  อำนาจและมี</t>
  </si>
  <si>
    <t>ยุทธศาสตร์พัฒนาประเทศ  มีทั้งหมด 10 ยุทธศาสตร์ ดังนี้</t>
  </si>
  <si>
    <t>ต่อยอดความเข้มแข็งของอุตสาหกรรมที่มีศักยภาพปัจจุบันเพื่อยกระดับไปสู่อุตสาหกรรมที่ใช้</t>
  </si>
  <si>
    <t>เทคโนโลยีขั้นสูง</t>
  </si>
  <si>
    <t>ปรับปรุงแก้ไขกฎหมายและกฎระเบียบเพื่อส่งเสริมการค้าที่เป็นธรรมและอำนวยความสะดวกการ</t>
  </si>
  <si>
    <t>ค้าการลงทุน</t>
  </si>
  <si>
    <t>เพิ่มประสิทธิภาพของระบบการเงินและสถาบันการเงินทั้งในตลาดเงินและตลาดทุน ให้สามารถ</t>
  </si>
  <si>
    <t>สนับสนุนการขยายตัวทางเศรษฐกิจ ลดต้นทุนในการให้บริการ</t>
  </si>
  <si>
    <t>เพิ่มพื้นที่ป่าเศรษฐกิจเพื่อให้บรรลุเป้าหมาย ร้อยละ 15 ของพื้นที่ประเทศ โดยส่งเสริม การปลูกไม้</t>
  </si>
  <si>
    <t>มีค่าทางเศรษฐกิจระยะยาว</t>
  </si>
  <si>
    <t>ทรัพยากรน้ำ</t>
  </si>
  <si>
    <t>เร่งรัดให้มีการประกาศใช้ร่างพระราชบัญญัติ ทรัพยากรน้ำ พ.ศ..... และแผนบริหารจัดการ</t>
  </si>
  <si>
    <t>การพัฒนาโครงสร้างพื้นฐาน คมนาคมขนส่ง พัฒนาขนส่งทาง ราง ขนส่งสาธารณะ โครงข่ายถนน</t>
  </si>
  <si>
    <t>ขนส่งทางอากาศ ขนส่งทางน้ำ</t>
  </si>
  <si>
    <t>การพัฒนาระบบโลจิสติกส์ พัฒนามาตรฐานการบริหาร จัดการโลจิสติกส์ การอำนวยความสะดวก</t>
  </si>
  <si>
    <t>ทางการค้า</t>
  </si>
  <si>
    <t>การพัฒนาด้านพลังงาน เพิ่มประสิทธิภาพการใช้พลังงาน การใช้พลังงานทดแทน ส่งเสริม ไทยเป็นศูนย์</t>
  </si>
  <si>
    <t>กลางพลังงาน</t>
  </si>
  <si>
    <t>การพัฒนาเศรษฐกิจดิจิทัล ส่งเสริมการใช้เทคโนโลยีดิจิทัล ทางธุรกิจ สร้างความมั่นคง ปลอดภัย</t>
  </si>
  <si>
    <t>ทางไซเบอร์</t>
  </si>
  <si>
    <t>ส่งเสริมการลงทุน R &amp;D ผลักดันในเชิงพาณิชย์และเชิงสังคมลงทุนวิจัยและพัฒนากลุ่มเทคโนโลยีที่ไทย</t>
  </si>
  <si>
    <t>มีศักยภาพ พัฒนาตลาดเทคโนโลยีและนวัตกรรม ไทย เสริมสร้างระบบการบริหารจัดการทรัพย์สิน</t>
  </si>
  <si>
    <t>ทางปัญญา</t>
  </si>
  <si>
    <t>พัฒนาให้เป็นผู้ประกอบการทางเทคโนโลยีส่งเสริมการสร้างสรรค์นวัตกรรมด้านการออกแบบและ</t>
  </si>
  <si>
    <t>การจัดการธุรกิจ</t>
  </si>
  <si>
    <t>พัฒนาสภาวะแวดล้อมของวทน.ทั้งด้านบุคลากรโครงสร้างพื้นฐานทางวิทยาศาสตร์และ เทคโนโลยี</t>
  </si>
  <si>
    <t>และการบริหารจัดการ</t>
  </si>
  <si>
    <t>ภาคกลาง เป็นศูนย์อุตสาหกรรมสีเขียว ชั้นนำศูนย์กลางการผลิต อาหารและสินค้าเกษตรปลอดภัย</t>
  </si>
  <si>
    <t>ได้ มาตรฐานโลก และศูนย์รวมการ ท่องเที่ยวของเอเชีย</t>
  </si>
  <si>
    <t>พัฒนาสภาพแวดล้อมเมือง ศูนย์กลางของจังหวัด ให้เป็นเมืองน่าอยู่ เอื้อต่อการขยายตัวทางเศรษฐกิจและ</t>
  </si>
  <si>
    <t>สังคม</t>
  </si>
  <si>
    <t>พัฒนาฟื้นฟูพื้นที่บริเวณ ชายฝั่งทะเลตะวันออก เป็นฐานการผลิตอุตสาหกรรมหลัก ของประเทศที่ขยายตัว</t>
  </si>
  <si>
    <t>การวางแผนเป็นการพิจารณาและกำหนดแนวทางปฏิบัติงานให้บรรลุเป้าหมายที่ปรารถนาเปรียบเสมือน</t>
  </si>
  <si>
    <t>เป็นสะพานเชื่อมโยงปัจจุบันและอนาคต เป็นการคาดการณ์สิ่งที่ยังไม่เกิดขึ้น การวางแผนจึงมีความเกี่ยวข้องกับ</t>
  </si>
  <si>
    <t>การคาดการณ์ต่างๆ ในอนาคตและตัดสินใจเลือกแนวทางปฏิบัติที่ดีที่สุดโดยผ่านกระบวนการคิดก่อนทำฉะนั้น</t>
  </si>
  <si>
    <t xml:space="preserve">จึงกล่าวได้ว่าการวางแผน คือความพยายามที่เป็นระบบเพื่อตัดสินใจเลือกแนวทางปฏิบัติที่ดีที่สุดสำหรับอนาคต </t>
  </si>
  <si>
    <t>เพื่อให้บรรลุผลที่ปรารถนา</t>
  </si>
  <si>
    <r>
      <t xml:space="preserve">      </t>
    </r>
    <r>
      <rPr>
        <sz val="16"/>
        <color rgb="FF000000"/>
        <rFont val="TH SarabunPSK"/>
        <family val="2"/>
      </rPr>
      <t>องค์การบริหารส่วนตำบลบ้านแดง</t>
    </r>
    <r>
      <rPr>
        <sz val="12"/>
        <color rgb="FF000000"/>
        <rFont val="TH SarabunPSK"/>
        <family val="2"/>
      </rPr>
      <t xml:space="preserve"> </t>
    </r>
    <r>
      <rPr>
        <sz val="16"/>
        <color rgb="FF000000"/>
        <rFont val="TH SarabunPSK"/>
        <family val="2"/>
      </rPr>
      <t>จึงจำเป็นที่ต้องมีการวางแผนเพื่อใช้เป็นกรอบทิศทางในการพัฒนาโดยกำหนดให้สอดคล้องกับแผนพัฒนาระดับต่างๆ ได้แก่ แผนพัฒนาชาติ 20 ปี แผนพัฒนาเศรษฐกิจและสังคมแห่งชาติ  ซึ่งเป็นแผนระดับชาติ   แผนพัฒนาภาคตะวันออกเฉียงเหนือ แผนพัฒนากลุ่มจังหวัด แผนพัฒนาจังหวัดอุดรธานี</t>
    </r>
    <r>
      <rPr>
        <sz val="12"/>
        <color rgb="FF000000"/>
        <rFont val="TH SarabunPSK"/>
        <family val="2"/>
      </rPr>
      <t xml:space="preserve"> </t>
    </r>
  </si>
  <si>
    <r>
      <t>องค์การบริหารส่วนตำบลบ้านแดง</t>
    </r>
    <r>
      <rPr>
        <sz val="12"/>
        <color rgb="FF000000"/>
        <rFont val="TH SarabunPSK"/>
        <family val="2"/>
      </rPr>
      <t xml:space="preserve"> </t>
    </r>
    <r>
      <rPr>
        <sz val="16"/>
        <color rgb="FF000000"/>
        <rFont val="TH SarabunPSK"/>
        <family val="2"/>
      </rPr>
      <t>จึงจำเป็นที่ต้องมีการวางแผนเพื่อใช้เป็นกรอบทิศทางในการพัฒนาโดย</t>
    </r>
  </si>
  <si>
    <t>กำหนดให้สอดคล้องกับแผนพัฒนาระดับต่างๆ ได้แก่ แผนพัฒนาชาติ 20 ปี แผนพัฒนาเศรษฐกิจและสังคม</t>
  </si>
  <si>
    <t>แห่งชาติ  ซึ่งเป็นแผนระดับชาติ   แผนพัฒนาภาคตะวันออกเฉียงเหนือ แผนพัฒนากลุ่มจังหวัด แผนพัฒนา</t>
  </si>
  <si>
    <t xml:space="preserve">จังหวัดอุดรธานี </t>
  </si>
  <si>
    <t>ศูนย์กลางการลงทุนด้านการค้า เกษตรกรรม อุตสาหกรรม การบริการ การท่องเที่ยว ของอนุภูมิภาคลุ่มน้ าโขงและ ประชาคมอาเซียน</t>
  </si>
  <si>
    <t>"ศูนย์กลางการพัฒนาเศรษฐกิจ การท่องเที่ยวเชิงอัตลักษณ์  และการเกษตรปลอดภัย ที่เป็นมิตรกับ</t>
  </si>
  <si>
    <t>วิสัยทัศน์กลุ่มจังหวัด</t>
  </si>
  <si>
    <t>สิ่งแวดล้อมของอนุภูมิภาคลุ่มแม่น้ำโขง"</t>
  </si>
  <si>
    <t>เป้าประสงค์รวม</t>
  </si>
  <si>
    <t>3. รายได้จากการท่องเที่ยวของกลุ่มจังหวัดเพิ่มมากขึ้น</t>
  </si>
  <si>
    <t>4. เพิ่มพูนค่าผลผลิตทางการเกษตรที่สำคัญ โดยเป็นสินค้าเกษตรปลอดภัยและเป็นมิตรกับสิ่งแวดล้อม</t>
  </si>
  <si>
    <t>2. ประชากรมีรายได้เพิ่มขึ้น</t>
  </si>
  <si>
    <t>3. มีการบริหารจัดการสิ่งแวดล้อมที่ดีขึ้น</t>
  </si>
  <si>
    <t xml:space="preserve">   ตัวชี้วัดและค่าเป้าหมาย</t>
  </si>
  <si>
    <t xml:space="preserve">   กลยุทธ์</t>
  </si>
  <si>
    <t>1. รายได้การท่องเที่ยวของกลุ่มจังหวัดที่เพิ่มขึ้น</t>
  </si>
  <si>
    <t>2. อัตราการขยายตัวรายได้ท่องเที่ยวของกลุ่มจังหวัดที่เพิ่มขึ้น</t>
  </si>
  <si>
    <t>1. พัฒนาระบบโลจิสติกส์ เพื่อสนับสนุนการท่องเที่ยวเชิงอัตลักษณ์</t>
  </si>
  <si>
    <t>3. ส่งเสริมสนับสนุนการท่องเที่ยวเชิงอัตลักษณ์ของกลุ่มจังหวัด เพื่อสร้างรายได้ทางด้านการท่องเที่ยว
การท่องเที่ยว</t>
  </si>
  <si>
    <t>และกระจายรายได้สู่ชุมชนบนเส้นทาง (Routes) การท่องเที่ยวของกลุ่มจังหวัดภาคตะวันออกเฉียงเหนือตอนบน 1</t>
  </si>
  <si>
    <t>1. ผลผลิตทางการเกษตรที่สำคัญ และการแปรรูปเพื่อสร้างมูลค่าเพิ่ม มีการขยายตัวมากขึ้น</t>
  </si>
  <si>
    <t>ตนเองไดอยางยั่งยืน</t>
  </si>
  <si>
    <t>1. พัฒนาโครงสรางพื้นฐานทางการเกษตรเพื่อสนับสนุนเกษตรกร ประมง และปศุสัตว ใหสามารถพึ่งพา</t>
  </si>
  <si>
    <t>2. สงเสริมการใชเทคโนโลยีและนวัตกรรมในการผลิต แปรรูปผลผลิตทางการเกษตรสงเสริมการตลาด</t>
  </si>
  <si>
    <t xml:space="preserve"> และยกระดับภาคการเกษตรเกษตรสูการเกษตรปลอดภัยและเกษตรอินทรีย์</t>
  </si>
  <si>
    <t>พันธกิจ</t>
  </si>
  <si>
    <t>วิสัยทัศน์  :  เป็นศูนย์กลางการค้าการลงทุนของอนุภาคลุ่มน้ำโขงภายในปี 2564</t>
  </si>
  <si>
    <t>เทคโนโลยีที่ทันสมัยและเป็นสากล</t>
  </si>
  <si>
    <t>ปลอดภัยและเกษตรอินทรีย์</t>
  </si>
  <si>
    <t>เปลี่ยนแปลงทางเศรษฐกิจ สังคม และวัฒนธรรม</t>
  </si>
  <si>
    <r>
      <rPr>
        <b/>
        <sz val="16"/>
        <color theme="1"/>
        <rFont val="TH SarabunPSK"/>
        <family val="2"/>
      </rPr>
      <t xml:space="preserve">    ยุทธศาสตร์ที่ 1</t>
    </r>
    <r>
      <rPr>
        <sz val="16"/>
        <color theme="1"/>
        <rFont val="TH SarabunPSK"/>
        <family val="2"/>
      </rPr>
      <t xml:space="preserve">  การพัฒนาศักยภาพการค้าการลงทุนเพื่อเพิ่มขัดความสามารถในการแข่งขันด้วย</t>
    </r>
  </si>
  <si>
    <r>
      <t xml:space="preserve">    ยุทธศาสตร์ที่ 2  </t>
    </r>
    <r>
      <rPr>
        <sz val="16"/>
        <color theme="1"/>
        <rFont val="TH SarabunPSK"/>
        <family val="2"/>
      </rPr>
      <t>การส่งเสริมการพัฒนาเกษตรอุตสาหกรรมยกระดับมาตรฐานการผลิตสินค้าเกษตร</t>
    </r>
  </si>
  <si>
    <r>
      <t xml:space="preserve">    ยุทธศาสตร์ที่ 3  </t>
    </r>
    <r>
      <rPr>
        <sz val="16"/>
        <color theme="1"/>
        <rFont val="TH SarabunPSK"/>
        <family val="2"/>
      </rPr>
      <t>การยกระดับคุณภาพชีวิตเพื่อสร้างความเข้มแข็งให้สังคม มีความพร้อมรับการ</t>
    </r>
  </si>
  <si>
    <r>
      <t xml:space="preserve">    ยุทธศาสตร์ที่ 5 </t>
    </r>
    <r>
      <rPr>
        <sz val="16"/>
        <color theme="1"/>
        <rFont val="TH SarabunPSK"/>
        <family val="2"/>
      </rPr>
      <t xml:space="preserve"> การจัดการทรัพยากรธรรมชาติและสิ่งแวดล้อมเพื่อการใช้ประโยชน์อย่างยั่งยืน</t>
    </r>
  </si>
  <si>
    <r>
      <rPr>
        <b/>
        <sz val="16"/>
        <color theme="1"/>
        <rFont val="TH SarabunPSK"/>
        <family val="2"/>
      </rPr>
      <t xml:space="preserve">    ยุทธศาสตร์ที่ 6</t>
    </r>
    <r>
      <rPr>
        <sz val="16"/>
        <color theme="1"/>
        <rFont val="TH SarabunPSK"/>
        <family val="2"/>
      </rPr>
      <t xml:space="preserve">  การเสริมสร้างความมั่นคง ความปลอดภัยในชีวิต ทรัพย์สินของประชาชน</t>
    </r>
  </si>
  <si>
    <r>
      <t xml:space="preserve">    ยุทธศาสตร์ที่ 4  </t>
    </r>
    <r>
      <rPr>
        <sz val="16"/>
        <color theme="1"/>
        <rFont val="TH SarabunPSK"/>
        <family val="2"/>
      </rPr>
      <t>การพัฒนาการท่องเที่ยวเชิงอนุรักษ์ การบริการ และการส่งเสริมศิลปวัฒนธรรมประเพณี</t>
    </r>
  </si>
  <si>
    <t>1. สร้างความเข้มแข็งและส่งเสริมการรวมกลุ่มของเกษตรกร</t>
  </si>
  <si>
    <t>2. ส่งเสริมการทำเกษตรอินทรีย์และการทำเกษตรตามแนวทางปรัชญาเศรษฐกิจพอเพียง</t>
  </si>
  <si>
    <t>3. ส่งเสริมให้มีตลาดชุมชนและการจัดตั้งตลาดกลาง</t>
  </si>
  <si>
    <t>5. พัฒนาคุณภาพ และมาตรฐานผลิตภัณฑ์ชุมชน</t>
  </si>
  <si>
    <t>1. เพิ่มความสมบูรณ์พื้นที่ป่าอนุรักษ์ และป้องกันรักษาป่าเชิงรุก</t>
  </si>
  <si>
    <t>2. ฟื้นฟูทรัพยากรดินและการใช้ประโยชน์ให้เหมาะสม</t>
  </si>
  <si>
    <t>4. การกำจัดขยะและสิ่งปฏิกูล</t>
  </si>
  <si>
    <t>1. พัฒนาฟื้นฟูแหล่งท่องเที่ยวเดิม และแสวงหาท่องเที่ยวทางเลือกใหม่</t>
  </si>
  <si>
    <t>2. สร้างมูลค่าเพิ่มให้กับสินค้าและบริการ การท่องเที่ยว</t>
  </si>
  <si>
    <t>3. สร้างเครือข่ายความร่วมมือกับภาคส่วนต่าง ๆ ในการรักาทรัพยากรในการท่องเที่ยว</t>
  </si>
  <si>
    <t>4. เพิ่มประสิทธิภาพบริหารจัดการและเสริมสร้างความเข้มแข็งของกลุ่มผู้ประกอบการ</t>
  </si>
  <si>
    <t>และเครือข่าย</t>
  </si>
  <si>
    <t>3. ปลูกจิตสำนึกให้เกิดความตระหนักและช่วยกันอนุรักษ์ทรัพยากรธรรมชาติและ</t>
  </si>
  <si>
    <t>สิ่งแวดล้อม โดยสนับสนุนการมีส่วนร่วมของประชาชน</t>
  </si>
  <si>
    <t xml:space="preserve">5. การพัฒนาพื้นที่ชุมน้ำเพื่อการเกษตรและสร้างความหลากหลายทางธรรมชาติ </t>
  </si>
  <si>
    <t>สนับสนุนการจัดทำฝายต้นน้ำ</t>
  </si>
  <si>
    <t>4. ส่งเสริมการท่องเที่ยวชุมชน และเสริมสร้างการมีส่วนร่วมของประชาชนในด้านการ</t>
  </si>
  <si>
    <t>ท่องเที่ยวโดยวิถีชุมชน</t>
  </si>
  <si>
    <t>ยุทธศาสตร์ที่ 5 ด้านการส่งเสริมศิลปะ วัฒนธรรมและขนบธรรมเนียมประเพณี</t>
  </si>
  <si>
    <t>1. ก่อสร้าง ซ่อมแซม และปรับปรุงโครงสร้างพื้นฐาน</t>
  </si>
  <si>
    <t>2. เสริมสร้างความสงบสุขในสังคมให้มีประสิทธิภาพมากยิ่งขึ้น</t>
  </si>
  <si>
    <t>3. ส่งเสริม สนับสนุนการกีฬา และสุขภาพอนามัย</t>
  </si>
  <si>
    <t>4. ส่งเสริมและพัฒนาระบบการศึกษาให้มีคุณภาพ</t>
  </si>
  <si>
    <t>5. เสริมสร้างความเข้มแข็งและบทบาทของครอบครัว และสถาบันทางสังคมในการพัฒนา</t>
  </si>
  <si>
    <t>6. ส่งเสริมและสนับสนุนการมีส่วนร่วมของประชาชนในการพัฒนาท้องถิ่น</t>
  </si>
  <si>
    <t>7. จัดทำฐานข้อมูลทุกด้าน เพื่อเพิ่มประสิทธิภาพในการจัดการ</t>
  </si>
  <si>
    <t>1. ส่งเสริม ฟื้นฟู ศิลปะ วัฒนธรรม ดนตรี ขนบธรรมเนียมประเพณีของไทย และ</t>
  </si>
  <si>
    <t>ภูมิปัญญาท้องถิ่น</t>
  </si>
  <si>
    <t>2. ปลูกจิตสำนึกของประชาชน เยาวชน ในด้านคุณธรรม จริยธรรม ขนบธรรมเนียม</t>
  </si>
  <si>
    <t>ประเพนีและวัมฯณณมที่ดี</t>
  </si>
  <si>
    <t>(2) แผนการพัฒนากลุ่มจังหวัดภาคตะวันออกเฉียงเหนือตอนบน 1</t>
  </si>
  <si>
    <t>(3) ยุทธศาสตร์การพัฒนาจังหวัดอุดรธานี</t>
  </si>
  <si>
    <t>(1) แผนพัฒนาภาคตะวันออกฉียงเหนือ</t>
  </si>
  <si>
    <t>ร่าง</t>
  </si>
  <si>
    <t xml:space="preserve">      แผนพัฒนาท้องถิ่นสี่ปี (พ.ศ.2561 -2564)</t>
  </si>
  <si>
    <t xml:space="preserve">           อำเภอพิบูลย์รักษ์             จังหวัดอุดรธานี</t>
  </si>
  <si>
    <t>คำนำ</t>
  </si>
  <si>
    <t>คณะกรรมการพัฒนาองค์การบริหารส่วนตำบลบ้านแดง</t>
  </si>
  <si>
    <t>และกำหนดยุทธศาสตร์การพัฒนาในระยะยาว และกำหนดแนวทางการพัฒนาของทุกภาคส่วนให้ขับเคลื่อนไปในทิศทาง</t>
  </si>
  <si>
    <t xml:space="preserve">สามารถในการแข่งขัน  มีรายได้สูงอยู่ในกลุ่มประเทศพัฒนาแล้ว  คนไทยมีความสุข  อยู่ดี  กินดี  สังคมมีความมั่นคง  </t>
  </si>
  <si>
    <t>การค้า การบริการ และการลงทุนภายใต้กรอบความร่วมมือต่างๆ ทั้งในระดับอนุภูมิภาค ภูมิภาค และโลก</t>
  </si>
  <si>
    <t>ภูมิภาค   และนานาชาติได้อย่างสมบูรณ์และมีประสิทธิภาพ   รวมทั้งให้ประเทศไทยมีบทบาทนำและ สร้างสรรค์ในด้าน</t>
  </si>
  <si>
    <t>มีผู้ประกอบการรุ่นใหม่และเป็นสังคมผู้ประกอบการ    ผู้ประกอบการขนาดกลางและขนาดเล็ก   ที่เข้มแข็งสามารถใช้</t>
  </si>
  <si>
    <t>โยงการขนส่ง  โลจิสติกส์  ห่วงโซ่มูลค่าเป็นหุ้นส่วนการพัฒนาที่สำคัญในอนุภูมิภาค ภูมิภาค และโลก  อัตราการเติบโต</t>
  </si>
  <si>
    <t xml:space="preserve">ของมูลค่าการลงทุนและการส่งออกของ ไทยในอนุภูมิภาค ภูมิภาค และอาเซียนสูงขึ้น </t>
  </si>
  <si>
    <t>แนวคิดและหลักการ</t>
  </si>
  <si>
    <t>เพื่อสร้างโอกาสทางการพัฒนา สอดคล้องกับภูมิสังคมของพื้นที่ โดย</t>
  </si>
  <si>
    <t xml:space="preserve">2. หลักการ มุ่งสร้างความเชื่อมโยงกับแผนระดับชาติต่างๆ นโยบายรัฐบาล แผนการบริหารราชการแผ่นดิน 
(๑) กำหนดรูปแบบการพัฒนาเชิงพื้นที่ของประเทศและภาค รวมถึงชุมชน
(๒) กำหนดบทบาทและยุทธศาสตร์การพัฒนาภาคให้สอดคล้องกับศักยภาพและโอกาสของพื้นที่
</t>
  </si>
  <si>
    <t xml:space="preserve">    -  กำหนดรูปแบบการพัฒนาเชิงพื้นที่ของประเทศและภาค รวมถึงชุมชน</t>
  </si>
  <si>
    <t xml:space="preserve">     - กำหนดบทบาทและยุทธศาสตร์การพัฒนาภาคให้สอดคล้องกับศักยภาพและโอกาสของพื้นที่</t>
  </si>
  <si>
    <t>ยุทธศาสตร์การพัฒนา</t>
  </si>
  <si>
    <t>(3) สร้างสังคมและเศรษฐกิจฐานรากให้เข้มแข็ง เพื่อสร้างความมั่นคงด้านอาหาร  แก้ไขปัญหาความยากจน</t>
  </si>
  <si>
    <t>หนี้สิน และการออมของครัวเรือน  มีสัมมาอาชีพที่มั่นคง สามารถพึ่งพาตนเองและดูแลครอบครัวได้อย่างอบอุ่น</t>
  </si>
  <si>
    <t>ยุทธศาสตร์ที่ 1  ด้านการพัฒนาเศรษฐกิจชุมชน</t>
  </si>
  <si>
    <t>ยุทธศาสตร์ที่ 2  ด้านทรัพยากรธรรมชาติและสิ่งแวดล้อม</t>
  </si>
  <si>
    <t>ยุทธศาสตร์ที่ 3 ด้านการท่องเที่ยว</t>
  </si>
  <si>
    <t>ยุทธศาสตร์ที่ 1  การส่งเสริมการพัฒนาเศรษฐกิจ  การผลิต  และการบริการ ที่เป็นมิตรกับสิ่งแวดล้อม</t>
  </si>
  <si>
    <t>ยุทธศาสตร์ที่ 2  ยกระดับการท่องเที่ยวเชิงอัตลักษณ์ในเรื่องของอารยธรรม ประวัติศาสตร์ วัฒนธรรม และ</t>
  </si>
  <si>
    <t>ยุทธศาสตร์ที่ 3  เพิ่มศักยภาพการผลิตทางการเกษตรและการสร้างมูลค่าเพิ่มเพื่อการแข่งขัน</t>
  </si>
  <si>
    <t>ยุทธศาสตร์ที่ 4 ด้านการจัดการศึกษาและการเสริมสร้างความเข้มแข็งของสังคมและคุณภาพชีวิต</t>
  </si>
  <si>
    <t>ข.ยุทธศาสตร์การพัฒนาขององค์กรปกครองส่วนท้องถิ่นในเขตจังหวัดที่ 3 ด้านการท่องเที่ยว</t>
  </si>
  <si>
    <t>ข.ยุทธศาสตร์การพัฒนาขององค์กรปกครองส่วนท้องถิ่นในเขตจังหวัด ยุทธศาสตร์ที่ 4  ด้านการจัดการศึกษาและการเสริมสร้างความเข้มแข็งของสังคมและคุณภาพชีวิต</t>
  </si>
  <si>
    <t>ก.ยุทธศาสตร์จังหวัดที่ 1 การพัฒนาศักยภาพการค้าการลงทุนเพื่อเพิ่มขัดความสามารถในการแข่งขันด้วยเทคโนโลยีที่ทันสมัยและเป็นสากล</t>
  </si>
  <si>
    <t>ข.ยุทธศาสตร์การพัฒนาขององค์กรปกครองส่วนท้องถิ่นในเขตจังหวัดที่ 2  ด้านทรัพยากรธรรมชาติและสิ่งแวดล้อม</t>
  </si>
  <si>
    <t>ก.ยุทธศาสตร์จังหวัดที่ 5 การจัดการทรัพยากรธรรมชาติและสิ่งแวดล้อมเพื่อการใช้ประโยชน์อย่างยั่งยืน และยุทธศาสตร์ที่ 6 การเสริมสร้างความมั่นคง  ความปลอดภัยในชีวิต ทรัพย์สินของประชาชน</t>
  </si>
  <si>
    <t>ข.ยุทธศาสตร์การพัฒนาขององค์กรปกครองส่วนท้องถิ่นในเขตจังหวัดที่ 4 ด้านการจัดการศึกษาและการเสริมสร้างความเข้มแข็งของสังคมและคุณภาพชีวิต</t>
  </si>
  <si>
    <t>หน่วยงานมีช่องทาง</t>
  </si>
  <si>
    <t>เผยแพร่ข้อมูลข่าวสาร</t>
  </si>
  <si>
    <t>กองคลัง</t>
  </si>
  <si>
    <t>กาชาดจังหวัดอุดรธานี</t>
  </si>
  <si>
    <t>เพื่อช่วยเหลือผู้ประสบ</t>
  </si>
  <si>
    <t>ความเดือดร้อน</t>
  </si>
  <si>
    <t>กาชาดจังหวัด</t>
  </si>
  <si>
    <t>อุดรธานี</t>
  </si>
  <si>
    <t>พิบูลย์รักษ์</t>
  </si>
  <si>
    <t>อำเภอ</t>
  </si>
  <si>
    <t>เพื่อให้กลุ่มมีเงินทุน สร้าง</t>
  </si>
  <si>
    <t>สนับสนุนกลุ่มเลี้ยงหมูหลุม</t>
  </si>
  <si>
    <t>ความเข้มแข็งและสร้าง</t>
  </si>
  <si>
    <t>รายได้ให้กลุ่ม</t>
  </si>
  <si>
    <t>และสร้างรายได้ให้กลุ่ม</t>
  </si>
  <si>
    <t xml:space="preserve">เพื่อให้กลุ่มมีเงินทุน </t>
  </si>
  <si>
    <t>สร้างความเข้มแข็ง</t>
  </si>
  <si>
    <t>สร้างรายได้ให้กลุ่ม</t>
  </si>
  <si>
    <t>สร้างความเข้มแข็งและ</t>
  </si>
  <si>
    <t>สนับสนุนการผลิตดอกไม้</t>
  </si>
  <si>
    <t>สนับสนุนกลุ่มเลี้ยงโคขุน</t>
  </si>
  <si>
    <t>สนับสนุนกลุ่มเลี้ยงโคพันธ์</t>
  </si>
  <si>
    <t>กลุ่มเกษตรกรเลี้ยงกระบือ</t>
  </si>
  <si>
    <t>ยุทธศาสตร์จังหวัด</t>
  </si>
  <si>
    <t>เพื่อช่วยเหลือสวัสดิการ</t>
  </si>
  <si>
    <t>ผู้ป่วยเอดส์</t>
  </si>
  <si>
    <t>ผู้สูงอายุได้รับการช่วย</t>
  </si>
  <si>
    <t>ผู้พิการได้รับการช่วย</t>
  </si>
  <si>
    <t>สนับสนุนกลุ่มเลี้ยงโคบ้าน</t>
  </si>
  <si>
    <t>สนับสนุนกลุ่มเกษตรกรเลี้ยง</t>
  </si>
  <si>
    <t>สนับสนุนกลุ่มเกษตรโพธิ์ทอง</t>
  </si>
  <si>
    <t>สนับสนุนกลุ่มพัฒนาสตรี</t>
  </si>
  <si>
    <t>นักเรียนสามารถพูด</t>
  </si>
  <si>
    <t>ทักทายเบื้องต้นด้วย</t>
  </si>
  <si>
    <t>ภาษาอังกฤษ</t>
  </si>
  <si>
    <t>เพื่อให้หน่วยงาน</t>
  </si>
  <si>
    <t>ประชาชนได้แสดงออกถึง</t>
  </si>
  <si>
    <t>หน่วยงานได้แสดงออก</t>
  </si>
  <si>
    <t>ถึงความจงรักภักดี</t>
  </si>
  <si>
    <t>โครงการจัดเก็บข้อมูลพื้นฐานในการจัด</t>
  </si>
  <si>
    <t>ทำแผนเพื่อพัฒนาท้องถิ่น</t>
  </si>
  <si>
    <t>จำนวน  1 หมู่บ้าน</t>
  </si>
  <si>
    <t>แบบ ผ 03</t>
  </si>
  <si>
    <t>ก่อสร้างถนนลาดยาง สายบ้านโนน</t>
  </si>
  <si>
    <t>ลือชัยถึงบ้านดงยางพรพิบูลย์ ม.9</t>
  </si>
  <si>
    <t>ก่อสร้างถนนลาดยางสายบ้านไชยวาน</t>
  </si>
  <si>
    <t>น้อย - บ้านนายม  ม.3</t>
  </si>
  <si>
    <t>ยุทธศาสตร์ที่ 4 ด้านการจัดการศึกษาและการเสริมสร้างความเข้มแข็งของสังคมและคุณภาพ</t>
  </si>
  <si>
    <t>ชีวิตที่ดีของประชาชน</t>
  </si>
  <si>
    <t xml:space="preserve">สภาพอากาศของจังหวัดอุดรธานี  แบ่งออกเป็น 3 ฤดู ได้แก่ ฤดูร้อน ฤดูฝน และฤดูหนาว  อากาศร้อนอบอ้าว </t>
  </si>
  <si>
    <t>สำหรับทำนา  และบริเวณที่ราบสูงเหมาะแก่การปลูกพืชไร่</t>
  </si>
  <si>
    <t>คือ  ลำห้วยหลวง   และสายที่สอง คือ  ลำห้วยดาน</t>
  </si>
  <si>
    <t>ลักษณะดินของพื้นที่ตำบลบ้านแดง   เป็นดินร่วนปนทรายในบริเวณราบลุ่มจะมีความอุดมสมบูรณ์มากเหมาะ</t>
  </si>
  <si>
    <t xml:space="preserve">แหล่งน้ำที่สำคัญของตำบลบ้านแดง     ช่วยหล่อเลี้ยงประชาชนในตำบลบ้านแดงมีอยู่มีกินและประกอบอาชีพ  </t>
  </si>
  <si>
    <t>น้ำบริโภค   ประชาชนจะดื่มน้ำจากการรองน้ำฝนใส่โอ่ง/ตุ่ม และซื้อจากผู้ประกอบการในชุมชนที่ทำเป็นธุรกิจ</t>
  </si>
  <si>
    <t>น้ำเพื่อการเกษตร    บางส่วนของตำบลบ้านแดง     ได้รับการบริการจากโครงการสูบน้ำด้วยไฟฟ้า  ของกรม</t>
  </si>
  <si>
    <t>ชลประทานที่ทำการถ่ายโอน    ให้องค์การบริหารส่วนตำบลบ้านแดง     ตามโครงการภารกิจถ่ายโอนให้ท้องถิ่นดูแลและ</t>
  </si>
  <si>
    <t>การเกษตรดังกล่าวและอีกบางส่วน   ได้อาศัยน้ำจาก   ลำห้วยดาน   ห้วยอีค้ำ   ห้วยยาง   อ่างเก็บน้ำห้วยยาง  เป็นต้น</t>
  </si>
  <si>
    <t>จัดการ   คือ พื้นที่บ้านดงยาง  ,บ้านพรพิบูลย์    บ้านโพธิ์ และบางส่วน   ได้รับบริการจากการสูบน้ำจากลำห้วยหลวงเพื่อ</t>
  </si>
  <si>
    <t xml:space="preserve">ในฤดูร้อน  และหนาวเย็นมากในฤดูหนาว เดือนที่มีอากาศร้อนอบอ้าวมากที่สุด คือ เดือนเมษายน   และหนาวเย็นที่สุด คือ </t>
  </si>
  <si>
    <t>การประปา ภายในจำนวน  6 หมู่บ้านรอบใน   ได้รับการบริการประปาจากการประปาส่วนภูมิภาคบ้านดุงและ</t>
  </si>
  <si>
    <t>หมู่บ้านรอบนอกได้อาศัยแหล่งน้ำใต้ดินทำเป็นประปาหมู่บ้าน  และก็ยังไม่เพียงพอต่อความต้องการของประชาชนและขณะ</t>
  </si>
  <si>
    <t>นี้ก็อยู่ระหว่างการขอรับการสนับสนุนงบประมาณเพื่อปรับปรุงและก่อสร้างต่อไป</t>
  </si>
  <si>
    <t>บริการจากองค์การโทรศัพท์มีโทรศัพท์บ้านใช้  ซึ่งมีทั้งหมด  6  หมู่บ้าน   และบางส่วนของหมู่บ้าน</t>
  </si>
  <si>
    <t>ในเขตพื้นที่ขององค์การบริหารส่วนตำบลบ้านแดง     ซึ่งส่วนหนึ่งก็อยู่ในเขตตัวอำเภอพิบูลย์รักษ์    ได้รับการ</t>
  </si>
  <si>
    <t>ประชาชน  ประมาณ 70 %  ปะกอบอาชีพทำนา อีก 30%  เลี้ยงปศุสัตว์ ,ทำไร่  และทำการเกษตรผสมผสาน</t>
  </si>
  <si>
    <t>ภูมิปัญาท้องถิ่นของตำบลบ้านแดง   ที่สืบทอดกันมาแต่บรรพบุรุษ   และปัจจุบันยังไม่ลบเลือนหายไปยังมีลูก</t>
  </si>
  <si>
    <t>หลานสานต่อและสืบทอดต่อๆกันมา คือ</t>
  </si>
  <si>
    <t xml:space="preserve"> โดยการปลูกพืชผักสวนครัว ไม้ยืนต้น และการเลี้ยงสัตว์ผสมผสานกันไปการทำหุ่นไล่กา  </t>
  </si>
  <si>
    <t>ด้านเกษตรกรรม  มีการทำการเกษตรแบบผสมผสาน ตามแนวพระราชดำริ โดยการนำภูมิปัญญาท้องถิ่นมาใช้</t>
  </si>
  <si>
    <t>การกวน และการแช่อิ่ม</t>
  </si>
  <si>
    <t>ด้านหัตถกรรม  มีการทำเครื่องจักรสาน   เครื่องมือในการทำประมง   การทอเสื่อ  การทอผ้ามัดหมี่ย้อมคราม</t>
  </si>
  <si>
    <t>การถนอมอาหาร   มีการถนอมอาหารเพื่อการเก็บและรักษาอาหาร    เพื่อชะลอการเน่าเสียของอาหาร  หรือ</t>
  </si>
  <si>
    <t xml:space="preserve">ป้องกันโรคอาหารเป็นพิษ ในขณะที่ยังรักษาคุณค่าทางโภชนาการ    สีสัน   และกลิ่นให้คงอยู่   เช่น    การดอง   การตาก </t>
  </si>
  <si>
    <t>8.1 การนับถือศาสนา</t>
  </si>
  <si>
    <t>8.2 ประเพณีและงานประจำปี</t>
  </si>
  <si>
    <t>8.3 ภูมิปัญญาท้องถิ่น ภาษาถิ่น</t>
  </si>
  <si>
    <t>8.4 สินค้าพื้นเมืองและของที่ระลึก</t>
  </si>
  <si>
    <t>- ประปาหมู่บ้าน           จำนวน</t>
  </si>
  <si>
    <t xml:space="preserve">ในพื้นที่ตำบลบ้านแดง ส่วนมากเป็นพื้นที่สำหรับเพาะปลูก  ที่อยู่อาศัย  ร้านค้า  สถานประกอบการตามลำดับ    </t>
  </si>
  <si>
    <t>ทรัพยากรธรรมชาติในพื้นที่ก็  ได้แก่  ดิน  น้ำ   ต้นไม้   ยังอุดมสมบูรณ์   โดยเฉพาะแหล่งน้ำเพราะมีลำห้วยหลวงไหลผ่าน</t>
  </si>
  <si>
    <t xml:space="preserve">ทั้งสดและตากแห้ง สามารถเพิ่มรายได้ให้กับครอบครัวอีกทางหนึ่ง  </t>
  </si>
  <si>
    <t xml:space="preserve">ประชาชนในพื้นที่สามารถทำนาได้ปีละ  2  ครั้ง   คือ นาปีและนาปรัง   และจับปลานอกฤดูวางไข่เป็นอาหาร และจำหน่าย </t>
  </si>
  <si>
    <t xml:space="preserve">กรอบในการดำเนินงานในระยะที่ 2 ของรัฐบาล(ปี 2558-2559) และกรอบการปฏิรูปในระยะที่ 3 (ปี2560 เป็นต้นไป) </t>
  </si>
  <si>
    <t>และกรอบการปฏิรูป เพื่อจัดทำร่างกรอบยุทธศาสตร์ชาติระยะ 20 ปี และ (2) คณะอนุกรรมการจัดทำแผนปฏิบัติการ</t>
  </si>
  <si>
    <t>ชาติระยะ  20 ปี</t>
  </si>
  <si>
    <t xml:space="preserve">มีอำนาจหน้าที่ในการจัดทาร่างยุทธศาสตร์ชาติระยะ  20  ปี   เพื่อใช้ในการขับเคลื่อนการพัฒนาประเทศสู่ความมั่นคง </t>
  </si>
  <si>
    <t xml:space="preserve">คณะรัฐมนตรีได้มีมติเมื่อวันที่  30  มิถุนายน 2558  เห็นชอบให้มีการจัดตั้งคณะกรรมการจัดทายุทธศาสตร์ชาติ </t>
  </si>
  <si>
    <t>คณะกรรมการจัดทำยุทธศาสตร์ชาติได้แต่งตั้งคณะอนุกรรมการ 2 คณะ ได้แก่ (1) คณะอนุกรรมการจัดทำยุทธศาสตร์</t>
  </si>
  <si>
    <t>การกาหนดให้มี “ยุทธศาสตร์ชาติ” เพื่อเป็นยุทธศาสตร์ในการพัฒนาประเทศในระยะยาว พร้อมกับการปฏิรูป</t>
  </si>
  <si>
    <t>และการพัฒนาระบบและกลไกการบริหารราชการแผ่นดินในการขับเคลื่อนยุทธศาสตร์ให้สามารถนา   ไปสู่การปฏิบัติ</t>
  </si>
  <si>
    <t>คอร์รัปชั่น และปัญหาความขัดแย้งในสังคม  รวมถึงสามารถรับมือกับภัยคุกคามและบริหารจัดการกับความเสี่ยงที่จะ</t>
  </si>
  <si>
    <t>เกิดขึ้นในอนาคต   และสามารถเปลี่ยนผ่านประเทศไทยไปพร้อม ๆ  กับการเปลี่ยนแปลงภูมิทัศน์ใหม่ของโลกได้ซึ่งจะ</t>
  </si>
  <si>
    <t>สังคมและวัฒนธรรม และคนไทยในประเทศมีความอยู่ดีมีสุขอย่างถ้วนหน้ากันสาระสาคัญของยุทธศาสตร์ชาติ ซึ่งคณะ</t>
  </si>
  <si>
    <t>กรรมการจัดทำยุทธศาสตร์ชาติกำลังดำเนินการยกร่างอยู่ในขณะนี้นั้นจะประกอบด้วยวิสัยทัศน์และเป้าหมายของชาติ</t>
  </si>
  <si>
    <t>ที่คนไทยทุกคนต้องการบรรลุร่วมกันรวมทั้งนโยบายแห่งชาติและมาตรการเฉพาะ ซึ่งเป็นแนวทาง ทิศทางและวิธีการ</t>
  </si>
  <si>
    <t>ที่ทุกองค์กรและคนไทยทุกคนต้องมุ่งดำเนินการไปพร้อมกันอย่างประสานสอดคล้อง เพื่อให้บรรลุซึ่งสิ่งที่คนไทยทุกคน</t>
  </si>
  <si>
    <t>ต้องการ คือประเทศไทยมั่นคง  มั่งคั่งและยั่งยืน   ในทุกสาขาของกำลังอานาจแห่งชาติ  อันได้แก่   การเมืองภายใน</t>
  </si>
  <si>
    <t>ประเทศ การเมืองต่างประเทศเศรษฐกิจ สังคมจิตวิทยา การทหาร วิทยาศาสตร์และเทคโนโลยีการพลังงาน ทรัพยากร</t>
  </si>
  <si>
    <t>ธรรมชาติและสิ่งแวดล้อม และเทคโนโลยีสารสนเทศและการสื่อสาร</t>
  </si>
  <si>
    <t>ตามแนวทางการปฏิรูปประเทศเพื่อจัดทาร่างแผนปฏิบัติการตามแนวทางการปฏิรูปประเทศ (Roadmap)ภายใต้ยุทธศาสตร์</t>
  </si>
  <si>
    <t xml:space="preserve">ทำให้ประเทศไทยยังคงรักษาบทบาทสำคัญในเวทีโลก  สามารถดำรงรักษาความเป็นชาติที่มีความมั่นคงทางเศรษฐกิจ  </t>
  </si>
  <si>
    <t>ความสัมพันธ์ระหว่างแผนยุทธศาสตร์ชาติ   เพื่อขับเคลื่อนการพัฒนาประเทศไปสู่ความมั่นคง   มั่งคั่ง และยั่งยืน</t>
  </si>
  <si>
    <t>มั่งคั่งและยั่งยืน   และให้เสนอร่างยุทธศาสตร์ชาติระยะ 20 ปี   ให้คณะรัฐมนตรีพิจารณาให้ความเห็นชอบเพื่อใช้เป็น</t>
  </si>
  <si>
    <t>อย่างจริงจังจะช่วยยกระดับคุณภาพของประเทศไทย     ในทุกภาคส่วนและนานาประเทศไทยให้หลุดพ้นหรือบรรเทา</t>
  </si>
  <si>
    <t>ความรุนแรงของสภาพปัญหาที่เกิดขึ้นในปัจจุบัน  ทั้งปัญหาทางเศรษฐกิจ  ปัญหาความเหลื่อมล้ำ   ปัญหาการทุจริต</t>
  </si>
  <si>
    <t>ละช่วงเวลาอย่างต่อเนื่องและมีการบูรณาการ  และสร้างความเข้าใจถึงอนาคตของประเทศไทยร่วมกัน และเกิดการรวม</t>
  </si>
  <si>
    <t>พลังของทุกภาคส่วนในสังคมทั้งประชาชน  เอกชนประชาสังคมในการขับเคลื่อนการพัฒนาเพื่อการสร้างและรักษาไว้ซึ่ง</t>
  </si>
  <si>
    <t>ตามหลักปรัชญาของเศรษฐกิจพอเพียง ”   หรือคติพจน์ประจาชาติ  “มั่นคง มั่งคั่ง ยั่งยืน”   เพื่อให้ประเทศมีขีดความ</t>
  </si>
  <si>
    <t>20 ปี (พ.ศ. 2560 – 2579)  สู่การปฏิบัติอย่างเป็นรูปธรรม ดังนั้น ทิศทางการพัฒนา ของแผนพัฒนาฯ ฉบับที่ 12  จึง</t>
  </si>
  <si>
    <t xml:space="preserve">กระจายการให้บริการภาครัฐ ทั้งด้านการศึกษา สาธารณสุข และสวัสดิการที่มีคุณภาพให้ </t>
  </si>
  <si>
    <t>ครอบคลุมและทั่วถึง</t>
  </si>
  <si>
    <t>เป็นแผนที่ที่ยึดกระบวนการมี ส่วนร่วมของทุกภาคส่วนจากทุกจังหวัดทั้ง ๔ ภูมิภาคขึ้น เพื่อสนับสนุนจังหวัด</t>
  </si>
  <si>
    <t xml:space="preserve">และกลุ่มจังหวัดให้สามารถ ใช้เป็นกรอบแนวทางในการจัดทำแผนพัฒนาจังหวัดและแผนพัฒนากลุ่มจังหวัด แผนพัฒนาภาค  </t>
  </si>
  <si>
    <t>จัดทำโดยสำนักงานพัฒนาการเศรษฐกิจและสังคมแห่งชาติ  (สศช.)   มีวัตถุประสงค์เพื่อให้เกิดการพัฒนาที่สมดุล   ยึดแนว</t>
  </si>
  <si>
    <t>คิดการพัฒนาตาม  “ปรัชญาของเศรษฐกิจพอเพียง” โดยประกอบไปด้วย  ยุทธศาสตร์การพัฒนาภาคเหนือ ยุทธศาสตร์การ</t>
  </si>
  <si>
    <t>พัฒนาภาคตะวันออกเฉียงเหนือ    ยุทธศาสตร์การพัฒนาภาคกลาง     ยุทธศาสตร์การพัฒนาภาคใต้ ซึ่งองค์การบริหารส่วน</t>
  </si>
  <si>
    <t>ตำบลบ้านแดงตั้งอยู่ภาคตะวันออกฉียงเหนือ    การจัดทำแผนพัฒนาท้องถิ่นสี่ปีมีความสัมพันธ์กับแผนพัฒนาภาคตะวันออก</t>
  </si>
  <si>
    <t>สติปัญญารอบรู้เท่าทันการเปลี่ยนแปลง   สามารถดำรงชีพได้อย่างมีคุณภาพสร้างความมั่นคงด้านอาหาร  แก้ไขปัญหาความ</t>
  </si>
  <si>
    <t xml:space="preserve">ทรัพยากรธรรมชาติและสิ่งแวดล้อมให้สมบูรณ์   ซึ่งแผนพัฒนาภาคตะวันออกเฉียงเหนือมีรายละเอียดสรุปย่อ  ดังนี้   </t>
  </si>
  <si>
    <t>ยากจน หนี้สินและการออมของครัวเรือน มีสัมมาอาชีพที่มั่นคง สามารถพึ่งพาตนเองและดูแลครอบครัวได้อย่างอบอุ่น ฟื้นฟู</t>
  </si>
  <si>
    <t>(1) เพิ่มศักยภาพการแข่งขันด้านเศรษฐกิจ   โดยการยกมาตรฐานและประสิทธิภาพการผลิตการเกษตร  การ</t>
  </si>
  <si>
    <t>พัฒนาศักยภาพการประกอบการด้านอุตสาหกรรม   อุตสาหกรรมบริการและการท่องเที่ยว   การตั้งองค์กรร่วมภาครัฐและ</t>
  </si>
  <si>
    <t>เอกชนระดับพื้นที่เพื่อส่งเสริมอำนวยความสะดวกด้านการค้าการลงทุน และส่งเสริมความร่วมมือทางเศรษฐกิจกับประเทศ</t>
  </si>
  <si>
    <t>เพื่อนบ้าน</t>
  </si>
  <si>
    <t>(2) สร้างคนให้มีคุณภาพ  เพื่อพัฒนาคนให้มีสุขภาวะดีทั้งร่างกาย จิตใจและสติปัญญา   รอบรู้   เท่าทันการ</t>
  </si>
  <si>
    <t>หรือร้อยละ 25   ของพื้นที่ภาค  ป้องกันการรุกพื้นที่ชุ่มน้ำ  พัฒนาแหล่งน้ำและระบบชลประทานฟื้นฟูดิน  ยับยั้งการแพร่</t>
  </si>
  <si>
    <t>กระจายดินเค็ม และเพิ่มประสิทธิภาพการจัดการโดยส่งเสริมทำเกษตรอินทรีย์</t>
  </si>
  <si>
    <t>เฉียงเหนือ ด้านเศรษฐกิจ ด้านการเกษตร การท่องเที่ยว การค้าการลงทุน การพัฒนาคนให้มีสุขภาวะดีทั้งร่างกาย จิตใจและ</t>
  </si>
  <si>
    <t>1. ยึดแนวคิดการพัฒนาตาม “ปรัชญาของเศรษฐกิจพอเพียง” ให้เกิดการพัฒนาที่สมดุล เป็นธรรมและ มีภูมิ</t>
  </si>
  <si>
    <t>คุ้มกันต่อผลกระทบจากกระแสการเปลี่ยนแปลงทั้งจากภายนอกและภายในประเทศควบคู่กับกับแนวคิด “การพัฒนาแบบ</t>
  </si>
  <si>
    <t>องค์รวม” ที่ยึดคน ผลประโยชน์ของประชาชน ภูมิสังคม  ยุทธศาสตร์พระราชทาน เข้าใจ เข้าถึง และพัฒนา ยึดหลักการมี</t>
  </si>
  <si>
    <t>ส่วนร่วมของทุกภาคภาคีการพัฒนา และหลักธรรมาภิบาล  เพื่อให้สังคมสมานฉันท์และอยู่เย็นเป็นสุขร่วมกัน</t>
  </si>
  <si>
    <r>
      <t xml:space="preserve">(4) ฟื้นฟูทรัพยากรธรรมชาติและสิ่งแวดล้อมให้สมบูรณ์ โดยเร่งอนุรักษ์และฟื้นฟูพื้นที่ป่าไม้ให้ได้ 15.9 </t>
    </r>
    <r>
      <rPr>
        <sz val="15"/>
        <color theme="1"/>
        <rFont val="TH SarabunPSK"/>
        <family val="2"/>
      </rPr>
      <t>ล้านไร่</t>
    </r>
  </si>
  <si>
    <t>พัฒนาเศรษฐกิจและสังคมแห่งชาติ  ฉบับที่ 12    ซึ่งมีบริบทของการพัฒนาในด้านต่างๆ   ที่ต้องแข่งขันและอาจก่อให้เกิด</t>
  </si>
  <si>
    <t>ความเสี่ยงทั้งจากภายในและภายนอกประเทศ อาทิ กระแสการเปิดเศรษฐกิจเสรี ความท้าทายของเทคโนโลยีใหม่ๆ การเข้า</t>
  </si>
  <si>
    <t>สู่สังคมของผู้สูงอายุ การเกิดภัยธรรมชาติที่รุนแรง ภัยแล้ง ประกอบกับสภาวการณ์ด้านต่างๆ ทั้งเศรษฐกิจ สังคม ทรัพยากร</t>
  </si>
  <si>
    <t xml:space="preserve">ธรรมชาติและสิ่งแวดล้อมปัญหาผลิตภาพการผลิต   คุณภาพการศึกษา  ความเหลื่อมล้ำทางสังคม  เป็นต้น  โดยนำหลักการ  </t>
  </si>
  <si>
    <t>ของแผนพัฒนาเศรษฐกิจและสังคมแห่งชาติ ฉบับที่ 12 นั้น มุ่งเน้นในเรื่อง (1) การน้อมนำและประยุกต์ใช้หลักปรัชญาของ</t>
  </si>
  <si>
    <t>การจัดทำแผนพัฒนากลุ่มจังหวัดภาคตะวันออกเฉียงเหนือตอนบน 1 นั้น ได้ยึดแนวคิดในการพัฒนาตามแผน</t>
  </si>
  <si>
    <t>ประเทศ (4) การพัฒนาสู่ความมั่นคง มั่งคั่ง ยั่งยืน สังคมน่าอยู่ร่วมกันอย่างมีความสุข</t>
  </si>
  <si>
    <t>เศรษฐกิจพอเพียง   (2) คนเป็นศูนย์กลางของการพัฒนาอย่างมีส่วนร่วม   (3) การสนับสนุนและส่งเสริมแนวคิดการปฏิรูป</t>
  </si>
  <si>
    <t>1. สร้างการเติบโตทางเศรษฐกิจให้มีการขยายตัวมากขึ้น ประชาชนมีรายได้พึ่งพาตนเองได้และหลุดพ้นจาก</t>
  </si>
  <si>
    <t>ความยากจน</t>
  </si>
  <si>
    <t>2. ทุกภาคส่วนมีการบริหารจัดการสิ่งแวดล้อมที่ดีและความรับผิดชอบต่อสังคม โดยการมีส่วนร่วมจาก</t>
  </si>
  <si>
    <t>ทุกภาคส่วน</t>
  </si>
  <si>
    <t xml:space="preserve">1. กระตุ้นเศรษฐกิจด้วยกลไกการตลาด  ส่งเสริมการค้าและการลงทุน ยกระดับผู้ผลิต ผู้ประกอบการ </t>
  </si>
  <si>
    <t>SMEs  OTOP และวิสาหกิจชุมชน ให้มีศักยภาพในการแข่งขันที่สูงขึ้น ควบคู่ไปกับความรับผิดชอบต่อสิ่งแวดล้อม</t>
  </si>
  <si>
    <t xml:space="preserve">ยุทธศาสตร์ที่ 2  ยกระดับการท่องเที่ยวเชิงอัตลักษณ์ในเรื่องของอารยธรรม ประวัติศาสตร์ วัฒนธรรม </t>
  </si>
  <si>
    <t>และประเพณี ของอนุภูมิภาคลุ่มแม่น้ำโขง</t>
  </si>
  <si>
    <t xml:space="preserve">2. จํานวนแปลง/ฟารมผลผลิตทางการเกษตรสําคัญที่ไดรับใบรับรองมาตรฐาน GAP </t>
  </si>
  <si>
    <t>(Good AgriculturePractices) เพิ่มขึ้น</t>
  </si>
  <si>
    <t xml:space="preserve">   “อุดรธานีเมืองน่าอยู่ เชิดชูศิลปวัฒนธรรม เกษตรอุตสาหกรรม นำหน้าการศึกษา พัฒนาการท่องเที่ยว”</t>
  </si>
  <si>
    <t>ด้วยองค์การบริหารส่วนตำบลบ้านแดง ได้จัดทำแผนยุทธศาสตร์พัฒนาเพื่อเป็นการเตรียมการสำหรับ</t>
  </si>
  <si>
    <t>การพัฒนาในอนาคต  โดยได้ดำเนินการจัดทำให้สอดคล้องกับแผนพัฒนาอำเภอ แผนพัฒนาจังหวัด แผนพัฒนา</t>
  </si>
  <si>
    <t>กลุ่มจังหวัด  แผนพัฒนาชาติทั้งในด้านเนื้อหาสาระ  กระบวนการ  ขั้นตอนและระยะเวลาดำเนินการ ตลอดทั้ง</t>
  </si>
  <si>
    <t xml:space="preserve">แนวทางในการพัฒนาที่กำหนดไว้ให้สำเร็จลุล่วงบรรลุตามวัตถุประสงค์  </t>
  </si>
  <si>
    <t xml:space="preserve">     ยุทธศาสตร์ที่ 1   ด้านบริหารจัดการ</t>
  </si>
  <si>
    <t xml:space="preserve">    ยุทธศาสตร์ที่ 3  ด้านคุณภาพชีวิต</t>
  </si>
  <si>
    <t xml:space="preserve">    ยุทธศาสตร์ที่ 2   ด้านโครงสร้างพื้นฐาน</t>
  </si>
  <si>
    <t>6.เจ้าหน้าที่ให้ความสำคัญกับความเดือดร้อนของ</t>
  </si>
  <si>
    <t>กำหนดกรอบและแนวทางในการติดตามและประเมินผล สอดคล้องกับระเบียบกระทรวงมหาดไทยว่าด้วย</t>
  </si>
  <si>
    <t>การจัดทำแผนพัฒนาขององค์กรปกครองส่วนท้องถิ่น พ.ศ. 2548 ข้อ 29</t>
  </si>
  <si>
    <t xml:space="preserve">ความก้าวหน้า  (Progress )  ประสิทธิภาพ (Efficiency) ประสิทธิผล (Effectiveness)  ผลลัพธ์และผลิต (Outcome </t>
  </si>
  <si>
    <t>and  Output)  กาประเมินผลกระทบการประเมินผลกระบวนการ (Process Evaloation) เป็นต้น</t>
  </si>
  <si>
    <t>แวดล้อมของท้องถิ่น     ทั้งในระดับหมู่บ้าน/ชุมชน  ตำบล  และอาจรวมถึงอำเภอและจังหวัดด้วย  เพราะว่าหมู่บ้าน/</t>
  </si>
  <si>
    <t>ชุมชน/ตำบล/องค์กร/หน่วยงานต่างๆ ล้วนมีปฏิสัมพันธ์ซึ่งกันและกันกับสิ่งแวดล้อมภายใต้สังคมที่เป็นทั้งระบบเปิดมาก</t>
  </si>
  <si>
    <t>กว่าระบบปิดในปัจจุบัน</t>
  </si>
  <si>
    <t>ยุทธศาสตร์ ซึ่งจะต้องกำหนดวิธีการติดตามและประเมินผลกำหนดห้วงเวลาในการติดตามและประเมินผล โดยมีองค์</t>
  </si>
  <si>
    <t>ประกอบที่สำคัญอย่างน้อย 2 ประการ ดังนี้</t>
  </si>
  <si>
    <t>ระเบียบในการติดตามและประเมินผลแผนพัฒนา ระเบียบวิธีในการติดตามและประเมินผลยุทธศาสตร์</t>
  </si>
  <si>
    <t>การพัฒนา ควรมีองค์ประกอบใหญ่ๆ ที่สำคัญ 3 ประการ คือ</t>
  </si>
  <si>
    <t>1) ผู้เข้าร่วมติดตามและประเมินผล อันได้แก่ คณะกรรมการติดตามและประเมินผล ผู้รับผิดชอบแผน</t>
  </si>
  <si>
    <t>ยุทธศาสตร์การพัฒนา  ประชาชนในท้องถิ่น  ผุ้มีส่วนเกี่ยวข้อง  และผู้มีส่วนได้เสีย (Stakeholders) ในท้องถิ่นนั้นๆ</t>
  </si>
  <si>
    <t>3) กรรมวิธี อันได้แก่ วิธีการที่จะดำเนินการติดตามและประเมินผล ขะต้องศึกษาเอกสารที่เกี่ยวข้องกับ</t>
  </si>
  <si>
    <t>ยุทธศาสตร์โครงการ ซึ่งเป้นการดูเอกสารหลักฐานต่างๆ ที่เกี่ยวข้องกับการพัฒนา</t>
  </si>
  <si>
    <r>
      <t>1) การออกแบบการติดตามและประเมินผล   การออกแบบเพื่อการติดตามแล</t>
    </r>
    <r>
      <rPr>
        <sz val="14"/>
        <rFont val="TH SarabunPSK"/>
        <family val="2"/>
      </rPr>
      <t>ประเมินผลแผนพัฒนามีเป้า</t>
    </r>
  </si>
  <si>
    <t>หมายเพื่อ มุ่งตอบปัญหาการติดตามและประเมินผลได้อย่างตรงประเด็น</t>
  </si>
  <si>
    <r>
      <t xml:space="preserve">2) วิธีการเก็บรวบรวมข้อมูลการติดตามและประเมินผลยุทธศาสตร์ โครงการพัฒนา </t>
    </r>
    <r>
      <rPr>
        <sz val="14"/>
        <rFont val="TH SarabunPSK"/>
        <family val="2"/>
      </rPr>
      <t>โดยการสำรวจเป็นการ</t>
    </r>
  </si>
  <si>
    <t>รวบรวมข้อมูลจากบันทึกหรือทะเบียนที่มีรผู้จัดทำไว้แล้ว</t>
  </si>
  <si>
    <t>การทดสอบการการวัด  วิธีการนี้จะทำการทดสอบและวัดผลเพื่อดูระดับการเปลี่ยนแปลง ซึ่งรวมถึงแบบ</t>
  </si>
  <si>
    <t xml:space="preserve">ทดสอบต่างๆ การประเมินการปฏิบัติงานและแนวทางการวัด </t>
  </si>
  <si>
    <t xml:space="preserve">การสัมภาษณ์   อาจเป็นการสัมภาษณ์เดี่ยว หรือกลุ่มก็ได้ การสัมภาณ์เป็นการยืนยันว่า ผู้มีส่วนเกี่ยวข้อง </t>
  </si>
  <si>
    <t>ผู้ได้รับผลกระทบมีความเกี่ยวข้องและได้รับผลกระทบในระดับใด คณะกรรมการติดตามและประเมินผลจะต้องกำหนด</t>
  </si>
  <si>
    <t>แนวทางการสัมภาษณ์ด้วย  โดยทั่วไปการสัมภาษณ์ถูกแบ่งออกเป็น 2 ประเภท คือการสัมภาษณ์แบบเป็นทางการหรือ</t>
  </si>
  <si>
    <t>กึ่งทางการ และการสัมภาษณ์แบบไม่เป็นทางการ คล้ายกับการพูดสนทนา ไม่มีพิธีรีตรอง ไม่เคร่งครัด</t>
  </si>
  <si>
    <t>การสังเกต ใช้การสังเกตเพื่อเฝ้าดูว่ากำลังเกิดอะไรขึ้นกับการพัฒนาท้องถิ่น  ต้องมีการบันทึกการสังเกต</t>
  </si>
  <si>
    <t xml:space="preserve"> แนวทางในการสังเกตและกำหนดการดำเนินการสังเกต</t>
  </si>
  <si>
    <t xml:space="preserve">2) การสังเกตแบบไม่มีส่วนร่วม   หรือการสังเกตโดยตรง  เป็นการสังเกต  บันทึกลักษณะทางกายภาพ </t>
  </si>
  <si>
    <t>โครงสร้างและความสัมพันธ์ของสมาชิกในสังคม หมู่บ้าน/ชุมชนนั้นๆ</t>
  </si>
  <si>
    <t>การสำรวจ การสำรวจเพื่อประเมินความคิดเห็น  การรับรู้  ทัศนคติ  ความพึงพอใจ  ความต้องการของ</t>
  </si>
  <si>
    <t>ยุทธศาสตร์คณะกรรมการติดตามและประเมินผลจะต้องมีการบันทึกการสำรวจ และทิศทางทางสำรวจ</t>
  </si>
  <si>
    <t>เกี่ยวข้องกับยุทธศาสตร์  มีความจำเป็นอย่างยิ่งที่จะต้องใช้เอกสาร  ซึ่งเกี่ยวข้องกับยุทธศาสตร์การพัฒนา ปัญหาและ</t>
  </si>
  <si>
    <t xml:space="preserve">ความต้องการของประชาชนในท้องถิ่น  สาเหตุของปัญหา  แนวทางการแก้ไขปัญหา  ตลอดจนการกำหนดเป้าหมาย </t>
  </si>
  <si>
    <t>เอกสารการิดตามและประเมินผลยุทธศาสตร์ มีความจำเป็นอย่างยิ่งที่จะต้องใช้เอกสาร  ซึ่งเป็นเอกสารที่</t>
  </si>
  <si>
    <t>โดยใช้รูปแบบเชิงพรรณา ซึ่งสามารถแสดงได้ทั้งการอธิบายเชิงสถิติ รูปภาพ กราฟ ข้อมูลต่าง ๆ โดยการใช้</t>
  </si>
  <si>
    <t xml:space="preserve">แบบสำหรับการติดตามและประเมินผลเชิงปริมาณและคุณภาพ </t>
  </si>
  <si>
    <t xml:space="preserve">(2) แบบบัตรคะแนน (Scorecard  Model) แบบบัตรคะแนน หรือ Scorecard Model ของ </t>
  </si>
  <si>
    <t xml:space="preserve">Kaplan &amp; Norton </t>
  </si>
  <si>
    <t xml:space="preserve">(5) แบบวัดกระบวนการปฏิบัติงาน (Process Performance Measurement System (PPMS)) </t>
  </si>
  <si>
    <t>ระบบการวัดกระบวนการปฏิบัติงานหรือ PPMS</t>
  </si>
  <si>
    <t>(6) แบบการประเมินโดยใช้วิธีการแก้ปัญหาหรือเรียนรู้จากปัญหาที่เกิดขึ้นหรือ Problem-Solving</t>
  </si>
  <si>
    <t xml:space="preserve"> Method </t>
  </si>
  <si>
    <t xml:space="preserve">(11) แบบอื่น ๆ ที่องค์กรปกครองส่วนท้องถิ่นกำหนดขึ้น ทั้งนี้ต้องอยู่ภายใต้กรอบตามข้อ (1)-(10) </t>
  </si>
  <si>
    <t>หรือเป็นแบบผสมก็ได้</t>
  </si>
  <si>
    <t>ผลกระทบนำไปสู่อนาคต</t>
  </si>
  <si>
    <t>สำหรับ  ประสานโครงการพัฒนาจังหวัด</t>
  </si>
  <si>
    <t>กลุ่มเลี้ยงหมู</t>
  </si>
  <si>
    <t>หมู่ที่ 1</t>
  </si>
  <si>
    <t>กลุ่มเลี้ยงโคขุน</t>
  </si>
  <si>
    <t>หมู่ที่ 2</t>
  </si>
  <si>
    <t>กลุ่มผลิต</t>
  </si>
  <si>
    <t>ดอกไม้</t>
  </si>
  <si>
    <t>หมู่ที่ 3</t>
  </si>
  <si>
    <t>หมู่ที่ 4</t>
  </si>
  <si>
    <t>กลุ่มเลี้ยงโค</t>
  </si>
  <si>
    <t>หมู่ที่ 5</t>
  </si>
  <si>
    <t>กลุ่มเลี้ยงกระบือ</t>
  </si>
  <si>
    <t>หมู่ที่ 6</t>
  </si>
  <si>
    <t>หมู่ที่ 7</t>
  </si>
  <si>
    <t>กลุ่มเลี้ยงสุกร</t>
  </si>
  <si>
    <t>หมู่ที่ 9</t>
  </si>
  <si>
    <t>กลุ่มเกษตร</t>
  </si>
  <si>
    <t>โพธิ์ทอง</t>
  </si>
  <si>
    <t>หมู่ที่ 10</t>
  </si>
  <si>
    <t>หมู่ที่ 11</t>
  </si>
  <si>
    <t>เกษตร</t>
  </si>
  <si>
    <t>หมู่ที่ 15</t>
  </si>
  <si>
    <t>กลุ่มเลี้ยงสัตว์</t>
  </si>
  <si>
    <t>หมูที่ 12</t>
  </si>
  <si>
    <t>กลุ่มทอผ้า</t>
  </si>
  <si>
    <t>หมู่ที่ 13</t>
  </si>
  <si>
    <t>หมู่ที่ 14</t>
  </si>
  <si>
    <t>โรงเรียนบ้าน</t>
  </si>
  <si>
    <t>ไชยวาน</t>
  </si>
  <si>
    <t>ดงยางพรพิบูลย์</t>
  </si>
  <si>
    <t>พิทยา</t>
  </si>
  <si>
    <t>โพธิ์</t>
  </si>
  <si>
    <t>โรงเรียน</t>
  </si>
  <si>
    <t>อนุบาล</t>
  </si>
  <si>
    <t>ปกครองอำเภอ</t>
  </si>
  <si>
    <t xml:space="preserve"> จำนวน  </t>
  </si>
  <si>
    <t>ประชาชนไม่เดือดร้อน</t>
  </si>
  <si>
    <t>กอง</t>
  </si>
  <si>
    <t>งานประเพณีสืบทอดต่อไป</t>
  </si>
  <si>
    <t>จำนวน  3 กิจกรรม</t>
  </si>
  <si>
    <t>ประชาชนได้มีส่วนร่วม</t>
  </si>
  <si>
    <t>สืบทอดตลอดไป</t>
  </si>
  <si>
    <t>ในกิจกรรมประเพณี</t>
  </si>
  <si>
    <t>เพื่อรักษางานประเพณีสำคัญ</t>
  </si>
  <si>
    <t>ก่อสร้างอาคารแสดงศิลปะ หัตถกรรม</t>
  </si>
  <si>
    <t>เพื่ออนุรักษ์ภูมิปัญญาชาวบ้านและ</t>
  </si>
  <si>
    <t xml:space="preserve">จำนวน </t>
  </si>
  <si>
    <t xml:space="preserve"> เครื่องมือด้านภูมิปัญญาชาวบ้าน</t>
  </si>
  <si>
    <t>เป็นแหล่งเรียนรู้กับประชาชน</t>
  </si>
  <si>
    <t xml:space="preserve"> 1  แห่ง</t>
  </si>
  <si>
    <t>ประชาชนรักษาวัฒธรรม</t>
  </si>
  <si>
    <t>หมู่ที่ 1 - 15</t>
  </si>
  <si>
    <t>1กิจกรรม</t>
  </si>
  <si>
    <t>ทอดเทียนตลอดไป</t>
  </si>
  <si>
    <t>รักษาไว้ซึ่งงานประเพณี</t>
  </si>
  <si>
    <t>เก่าแก่ของจังหวัดอุดรธานี</t>
  </si>
  <si>
    <t>ประชาชนรักษาประเพณี</t>
  </si>
  <si>
    <t>อนุรักษ์ผ้ามัดหมี่ย้อมคราม</t>
  </si>
  <si>
    <t>ท้องถิ่นสืบต่อไป</t>
  </si>
  <si>
    <t>สำนักปลัด</t>
  </si>
  <si>
    <t>จำนวน  1  สนาม</t>
  </si>
  <si>
    <t>1 สนาม</t>
  </si>
  <si>
    <t>การจัดการแข่งขันกีฬาประจำตำบล</t>
  </si>
  <si>
    <t>จำนวน 15  หมู่บ้าน</t>
  </si>
  <si>
    <t>การจัดการแข่งขันกีฬาศูนย์พัฒนาเด็กเล็ก</t>
  </si>
  <si>
    <t>เพื่อให้เด็กได้จัดกิจกรรมร่วมกัน</t>
  </si>
  <si>
    <t>เด็กนักเรียนได้ทำกิจกรรม</t>
  </si>
  <si>
    <t xml:space="preserve">ส่งเสริมการออกกำลังกายในผู้สูงอายุ </t>
  </si>
  <si>
    <t>เพื่อให้ผู้สูงอายุได้ออกกำลังกาย</t>
  </si>
  <si>
    <t>กีฬาร่วมกันเพื่อสร้างความสามัคคี</t>
  </si>
  <si>
    <t>ความสามัคคีในชุมชน</t>
  </si>
  <si>
    <t>จัดงานแข่งขันกีฬาเยาวชนส่งเสริมสุขภาพ</t>
  </si>
  <si>
    <t xml:space="preserve">ครั้งที่ 1 </t>
  </si>
  <si>
    <t>จัดงานแข่งขันกีฬาท้องถิ่นสัมพันธ์</t>
  </si>
  <si>
    <t>ครั้งที่  1</t>
  </si>
  <si>
    <t>เพื่อเพิ่มศักยภาพการข่าว</t>
  </si>
  <si>
    <t>ในพื้นที่อำเภอพิบูลย์รักษ์</t>
  </si>
  <si>
    <t>เพื่อเพิ่มประสิทธิภาพการ</t>
  </si>
  <si>
    <t>บริหารของอปท.</t>
  </si>
  <si>
    <t>การบริหารของอปท.</t>
  </si>
  <si>
    <t>มีคุณภาพ</t>
  </si>
  <si>
    <t>หน่วยงานและประชาชน</t>
  </si>
  <si>
    <t>โครงการพัฒนาศักยภาพการข่าว</t>
  </si>
  <si>
    <t xml:space="preserve">ในพื้นที่อำเภอพิบูลย์รักษ์ </t>
  </si>
  <si>
    <t>โครงการเพิ่มประสิทธิภาพการ</t>
  </si>
  <si>
    <t>บริหารของ อปท. จ.อุดรธานี</t>
  </si>
  <si>
    <t>ปกครอง</t>
  </si>
  <si>
    <t>เพื่อประชาชนในชุมชนได้สืบ</t>
  </si>
  <si>
    <t>ทอดประเพณีโบราณต่อไป</t>
  </si>
  <si>
    <t>ส่งเสริมสนับสนุนวัฒธรรมประเพณี</t>
  </si>
  <si>
    <t>ทอดเทียนหมู่ที่ 1 - 15</t>
  </si>
  <si>
    <t>ก่อสร้างลานกีฬาชุมชนต้านยาเสพติด</t>
  </si>
  <si>
    <t>ภายในหมู่บ้าน ม.1-15</t>
  </si>
  <si>
    <t>ออกกำลังกายของประชาชน</t>
  </si>
  <si>
    <t>เพื่อเป็นสถานที่เล่นกีฬาและ</t>
  </si>
  <si>
    <t>เพื่อให้ประชาชนมีกิจกรรมด้าน</t>
  </si>
  <si>
    <t>ประชาชนมีสุขภาพ</t>
  </si>
  <si>
    <t>ประชาชนได้ออกกำลัง</t>
  </si>
  <si>
    <t>กายมีสุขภาพแข็งแรง</t>
  </si>
  <si>
    <t>ผู้สูงอายุมีสุขภาพ</t>
  </si>
  <si>
    <t>ร่างกายแข็งแรง</t>
  </si>
  <si>
    <t>ประชาชนสุขภาพดี เกิด</t>
  </si>
  <si>
    <t>การจัดรวบรวมและเผยแพร่ภูมิปัญญา</t>
  </si>
  <si>
    <t>เพื่ออนุรักษ์วัฒนธรรมและส่ง</t>
  </si>
  <si>
    <t>เสริมผ้ามัดหมี่ย้อมครามพิบูลย์รักษ์</t>
  </si>
  <si>
    <t xml:space="preserve"> รักษาการละเล่นพื้นบ้าน</t>
  </si>
  <si>
    <t xml:space="preserve"> เด็กนักเรียนได้ศึกษา</t>
  </si>
  <si>
    <t>การจัดงานประเพณีสำคัญในตำบล</t>
  </si>
  <si>
    <t>กิจกรรมการประชาสัมพันธ์</t>
  </si>
  <si>
    <t>ร่วมจัดขบวนแห่งานทุ่งศรีเมือง</t>
  </si>
  <si>
    <t>ของดีองค์กรปกครองส่วนท้องถิ่น</t>
  </si>
  <si>
    <t>เพื่อให้มีค่าใช้จ่ายในการ</t>
  </si>
  <si>
    <t>เพื่อให้งานประเพณีของ</t>
  </si>
  <si>
    <t>อำเภออยู่สืบทอดตลอดไป</t>
  </si>
  <si>
    <t>ดำเนินงานประเพณีของ</t>
  </si>
  <si>
    <t>จำนวน 15 กิจกรรม</t>
  </si>
  <si>
    <t>โครงการขุดคลองน้ำเพื่อการเกษตร</t>
  </si>
  <si>
    <t>ก่อสร้างคลองส่งน้ำสถานีสูบน้ำด้วย</t>
  </si>
  <si>
    <t>ไฟฟ้าแห่งที่2 (ส่วนต่อขยายเขตพื้นที่</t>
  </si>
  <si>
    <t>ให้บริการ) ม.4,15</t>
  </si>
  <si>
    <t>ก่อสร้างประตูเปิด-ปิด ฝายน้ำล้น</t>
  </si>
  <si>
    <t>โคกซ้ง ม.15</t>
  </si>
  <si>
    <t>ก่อสร้างสถานีและคลองส่งน้ำเพื่อการ</t>
  </si>
  <si>
    <t>เกษตรระบบท่อ หมู่ที่ 1-15</t>
  </si>
  <si>
    <t>เพื่อส่งน้ำในการทำเกษตร</t>
  </si>
  <si>
    <t>ก่อสร้างฝายเก็บน้ำท่ากฐินตอนบน</t>
  </si>
  <si>
    <t xml:space="preserve"> ม.12</t>
  </si>
  <si>
    <t>ก่อสร้างท่อลอดเหลี่ยมข้ามห้วยดาน</t>
  </si>
  <si>
    <t>เก็บกักน้ำไว้ใช้ใน</t>
  </si>
  <si>
    <t xml:space="preserve">ฤดูแล้ง  </t>
  </si>
  <si>
    <t>ประชาชนสัญจรไป</t>
  </si>
  <si>
    <t>มาได้</t>
  </si>
  <si>
    <t>ก่อสร้างถนนลาดยาง สายบ้านแดง</t>
  </si>
  <si>
    <t xml:space="preserve"> ต.ดอนกลอย ม.11</t>
  </si>
  <si>
    <t>บ้านดงไร่บ้านหนองโพธิ์คำ</t>
  </si>
  <si>
    <t>จากวังหลักควายถึงนานางขาน</t>
  </si>
  <si>
    <t xml:space="preserve"> บุญแสนสืบ ม.3</t>
  </si>
  <si>
    <t>ตามแบบมาตรฐานของ</t>
  </si>
  <si>
    <t xml:space="preserve">กรมทรัพยากรน้ำ </t>
  </si>
  <si>
    <t xml:space="preserve">1 แห่ง </t>
  </si>
  <si>
    <t>ขุดคลองน้ำเพื่อการเกษตรจากวัง</t>
  </si>
  <si>
    <t>หลักช้างถึงนานางขาน บุญแสนสืบ</t>
  </si>
  <si>
    <t>ม.3</t>
  </si>
  <si>
    <t>รวมทั้ง 5 ยุทธศาสตร์</t>
  </si>
  <si>
    <t>สารบัญ</t>
  </si>
  <si>
    <t>เรื่อง</t>
  </si>
  <si>
    <t>หน้า</t>
  </si>
  <si>
    <t>ส่วนที่  1  สภาพทั่วไปและข้อมูลพื้นฐาน</t>
  </si>
  <si>
    <t>1. เศรษฐกิจมีการขยายตัวเพิ่มมากขึ้น</t>
  </si>
  <si>
    <t>เพื่ออนุรักษ์วัฒนธรรมดั้งเดิม</t>
  </si>
  <si>
    <t>สืบต่อไป</t>
  </si>
  <si>
    <t>เพื่อสร้างโอกาสให้ประชาชนมี</t>
  </si>
  <si>
    <t>ความมั่นคงในการถือครองที่ดิน</t>
  </si>
  <si>
    <t>เพื่อช่วยเหลือและสร้างขวัญกำลัง</t>
  </si>
  <si>
    <t>ใจให้แก่พลเมืองดีและครอบครัว</t>
  </si>
  <si>
    <t>เพื่อให้หน่วยงานที่เกี่ยวข้อง</t>
  </si>
  <si>
    <t>ตระหนักถึงความสำคัญของการ</t>
  </si>
  <si>
    <t>2.1 แผนงาน เคหะและชุมชน</t>
  </si>
  <si>
    <t>3.2 แผนงาน สร้างความเข้มแข็งให้กับชุมชน</t>
  </si>
  <si>
    <t>4.1 แผนงาน การศึกษา</t>
  </si>
  <si>
    <t>เพื่อส่งน้ำในการทำการ</t>
  </si>
  <si>
    <t>เกษตรในฤดูกาลที่ขาด</t>
  </si>
  <si>
    <t>แคลนน้ำ</t>
  </si>
  <si>
    <t>ขุดลอกลำห้วยน้ำขาว ม.6 พื้นที่ติด</t>
  </si>
  <si>
    <t xml:space="preserve">ฝายห้วยยางตอนบน พร้อมลงท่อ </t>
  </si>
  <si>
    <t>60x 100</t>
  </si>
  <si>
    <t xml:space="preserve">   2.1 แผนงาน เคหะและชุมชน</t>
  </si>
  <si>
    <t xml:space="preserve">   3.1 แผนงาน สังคมสงเคราะห์</t>
  </si>
  <si>
    <t xml:space="preserve">   3.2 แผนงาน สร้างความเข้มแข็งให้กับชุมชน</t>
  </si>
  <si>
    <t xml:space="preserve">   3.1 แผนงาน บริหารงานทั่วไป</t>
  </si>
  <si>
    <t xml:space="preserve">   3.2 แผนงาน สังคมสงเคราะห์</t>
  </si>
  <si>
    <t xml:space="preserve">   3.3 แผนงาน สร้างความเข้มแข็งให้กับชุมชน</t>
  </si>
  <si>
    <t xml:space="preserve">   4.1 แผนงาน การศึกษา</t>
  </si>
  <si>
    <t xml:space="preserve">   4.2 แผนงาน การศาสนา วัฒนธรรม และนันทนาการ</t>
  </si>
  <si>
    <t xml:space="preserve">   5.1 แผนงาน สาธารณสุข</t>
  </si>
  <si>
    <t xml:space="preserve">   5.2 แผนงาน สร้างความเข้มแข็งให้กับชุมชน</t>
  </si>
  <si>
    <t xml:space="preserve">ขยายเขตไฟฟ้าแรงต่ำในพื้นที่ </t>
  </si>
  <si>
    <t>การไฟฟ้าส่วน</t>
  </si>
  <si>
    <t>ภูมิภาคอำเภอ</t>
  </si>
  <si>
    <t>หนองหาน</t>
  </si>
  <si>
    <t>ปลอดภัยในชีวิตและ</t>
  </si>
  <si>
    <t>ประชาชนให้มีสุขภาพแข็งแรง</t>
  </si>
  <si>
    <t>เพื่อส่งเสริมการเล่นกีฬาของ</t>
  </si>
  <si>
    <t>โครงการท่องเที่ยวโดยชุมชนเพื่อสืบสาน</t>
  </si>
  <si>
    <t>วัฒนธรรมภูมิปัญญาท้องถิ่นผ้ามัดหมี่</t>
  </si>
  <si>
    <t>เพิ่ออนุรักษ์วัฒนธรรมภูมิปัญญา</t>
  </si>
  <si>
    <t>และเผยแพร่แหล่งท่องเที่ยว</t>
  </si>
  <si>
    <t>ร้อยละ15หมู่บ้าน</t>
  </si>
  <si>
    <t>ประชาชนได้ร่วมกัน</t>
  </si>
  <si>
    <t>สืบสานวัฒนธรรมและ</t>
  </si>
  <si>
    <t>ส่งเสริมการท่องที่ยว</t>
  </si>
  <si>
    <t xml:space="preserve"> ท้องถิ่นผ้ามัดหมี่ย้อมคราม</t>
  </si>
  <si>
    <t>ย้อมคราม นมัสการวัดพระแท่น</t>
  </si>
  <si>
    <t>ก่อสร้างฝายน้ำล้นเพื่อกักน้ำลำห้วย</t>
  </si>
  <si>
    <t>หลวง ม.1,5,7,8,10,11,13,2,6,5,4,15</t>
  </si>
  <si>
    <t>สนับสนุนกลุ่มเลี้ยงกระบือ ม.7</t>
  </si>
  <si>
    <t xml:space="preserve">กลุ่มเลี้ยง </t>
  </si>
  <si>
    <t>กระบือ ม.7</t>
  </si>
  <si>
    <t>ขุดลอก ทำฝายน้ำล้น</t>
  </si>
  <si>
    <t>ขยายคูฝายเดิม</t>
  </si>
  <si>
    <t>3.1 แผนงาน สังคมสงเคราะห์</t>
  </si>
  <si>
    <t xml:space="preserve">   3.5 งบกลาง</t>
  </si>
  <si>
    <t>เอกสารยุในไฟลืword</t>
  </si>
  <si>
    <t>และประชาชนในชุมชนอย่างมีประสิทธิภาพ</t>
  </si>
  <si>
    <t>การจัดทำแผนพัฒนาท้องถิ่นสี่ปีของเทศบาลมีความเชื่อมโยงของยุทธศาสตร์ในภาพรวม  ดังนี้</t>
  </si>
  <si>
    <t>ที่ผ่านการอบรม</t>
  </si>
  <si>
    <t>ระยะทาง 1,000 เมตร</t>
  </si>
  <si>
    <t>ร้อยละของความ</t>
  </si>
  <si>
    <t>พึงพอใจของประชาชน</t>
  </si>
  <si>
    <t>โครงการพัฒนาศักยภาพผู้เรียน</t>
  </si>
  <si>
    <t>ทั้ง 3 ศูนย์</t>
  </si>
  <si>
    <t>นักเรียนได้รับการ</t>
  </si>
  <si>
    <t>พัฒนาศักยภาพ</t>
  </si>
  <si>
    <t>เหมาะสมตามวัย</t>
  </si>
  <si>
    <t>นักเรียนที่ได้รับ</t>
  </si>
  <si>
    <t>การพัฒนา</t>
  </si>
  <si>
    <t>จำนวน 2 ห้อง</t>
  </si>
  <si>
    <t>ก่อสร้างก่อสร้างศูนย์พัฒนาเด็กเล็กบ้าน</t>
  </si>
  <si>
    <t>เพื่อลดความแออัดของเด็กเล็ก</t>
  </si>
  <si>
    <t>และตามมาตรฐานการดำเนินงาน</t>
  </si>
  <si>
    <t>มีสถานที่เพียงพอและไม่</t>
  </si>
  <si>
    <t>แออัด</t>
  </si>
  <si>
    <t>มีห้องน้ำเพียงพอต่อ</t>
  </si>
  <si>
    <t>จำนวนเด็กเล็ก</t>
  </si>
  <si>
    <t>เพื่อเด็กเล็ก/นักเรียนมีห้องน้ำ</t>
  </si>
  <si>
    <t>ขุดลอกห้วยอีค้ำตอนล่าง ม.7</t>
  </si>
  <si>
    <t>เพื่อให้ประชาชนมีได้ออกกำลัง</t>
  </si>
  <si>
    <t>กายเพื่อสร้างสุขภาพ</t>
  </si>
  <si>
    <t>ประชาชนมีสุขภาพแข็ง</t>
  </si>
  <si>
    <t>แรง</t>
  </si>
  <si>
    <t>สร้างความสามัคคีและ</t>
  </si>
  <si>
    <t>พัฒนาศักยภาพอปพร.</t>
  </si>
  <si>
    <t xml:space="preserve">โครงการบริหารจัดการขยะอินทรีย์  </t>
  </si>
  <si>
    <t>ขยะอันตราย</t>
  </si>
  <si>
    <t>เพื่อให้ประชาชนได้รู้จักบริหารจัด</t>
  </si>
  <si>
    <t>การขยะอินทรีย์  ขยะอันตราย</t>
  </si>
  <si>
    <t>จำนวน 4  กิจกรรม</t>
  </si>
  <si>
    <t>ขยะอินทรีย์  ขยะอันตราย</t>
  </si>
  <si>
    <t>ประชาชนได้รู้จักบริหารจัดการ</t>
  </si>
  <si>
    <t>โครงการพัฒนาประสิทธิภาพการ</t>
  </si>
  <si>
    <t>มีรายได้ในการพัฒนา</t>
  </si>
  <si>
    <t>ครุภัณฑ์โรงงาน</t>
  </si>
  <si>
    <t>โครงการซักซ้อมกรณีเกิดเหตุอัคคีภัยแก่</t>
  </si>
  <si>
    <t>ฝึกอบรมอาสาสมัครป้องกันไฟป่า</t>
  </si>
  <si>
    <t>อาสาสมัครมีความรู้ในการป้องกัน</t>
  </si>
  <si>
    <t>ปัญหาไฟป่า หมอกควัน</t>
  </si>
  <si>
    <t>ประชาชนรู้จักป้องกันภัยทาง</t>
  </si>
  <si>
    <t>ประชาชนมีความเข้าใจ</t>
  </si>
  <si>
    <t>บุหรี่ ประชาชนมีสุขภาพดี</t>
  </si>
  <si>
    <t>จัดซื้อเครื่องออกกำลังกายกลางแจ้ง</t>
  </si>
  <si>
    <t>โครงการพัฒนาบทบาทสตรีตำบลบ้านแดง</t>
  </si>
  <si>
    <t>เพื่อพัฒนาบทบาทสตรีในชุมชน</t>
  </si>
  <si>
    <t>สตรีรู้และเข้าใจบทบาท</t>
  </si>
  <si>
    <t>ของตนเองเพิ่มขึ้น</t>
  </si>
  <si>
    <t>โครงการคลองสวย น้ำใส</t>
  </si>
  <si>
    <t>เพื่อให้ส่งเสริมการดำเนินงาน</t>
  </si>
  <si>
    <t>โครงการคลองสวยน้ำใส</t>
  </si>
  <si>
    <t>โครงการรณรงค์ให้เกษตรกรปลูกพืชที่ใช้น้ำ</t>
  </si>
  <si>
    <t>น้อยในฤดูแล้ง</t>
  </si>
  <si>
    <t>เพื่อให้เกษตรกรมีความรู้ในการปลูก</t>
  </si>
  <si>
    <t>พืชที่ใช้น้ำน้อยในฤดูแล้ง</t>
  </si>
  <si>
    <t>ประชาชนมีความรู้เรื่อง</t>
  </si>
  <si>
    <t>การลูกพืชฤดูแล้ง</t>
  </si>
  <si>
    <t>เพื่อส่งเสริมการจัดตั้งสหกรณ์</t>
  </si>
  <si>
    <t>ประชาชนเข้าใจระบบ</t>
  </si>
  <si>
    <t>สหกรณ์เพิ่มขึ้น</t>
  </si>
  <si>
    <t>โครงการเพิ่มพื้นที่สีเขียวในชุมชน</t>
  </si>
  <si>
    <t>เพื่อให้มีจำนวนต้นไม้เพิ่มขึ้นใน</t>
  </si>
  <si>
    <t>ชุมชน ช่วยลดภาวะโลกร้อน</t>
  </si>
  <si>
    <t>มีความสมดุลในระบบ</t>
  </si>
  <si>
    <t>นิเวศ และลดภาวะโลกร้อน</t>
  </si>
  <si>
    <t>ถูกวิธี</t>
  </si>
  <si>
    <t>ประชาชนในพื้นที่มีความ</t>
  </si>
  <si>
    <t>ปลอดภัยในชีวิต</t>
  </si>
  <si>
    <t>เพื่อให้ประชาชนรู้และรู้จักป้องกันเอดส์ได้อย่างถูกต้อง</t>
  </si>
  <si>
    <t>โครงการปรับเปลี่ยนพฤติกรรมและป้องกันเอดส์ในชุมชน</t>
  </si>
  <si>
    <t>เพื่อสนับสนุนการดำเนินงานในการพัฒนางานสาธารณสุขมูลฐาน</t>
  </si>
  <si>
    <t>โครงการอบรมส่งเสริมการจัดตั้งสหกรณ์ใน</t>
  </si>
  <si>
    <t>ผู้สูงอายุรู้วิธีกินยาอย่าง</t>
  </si>
  <si>
    <t>สตรีรู้และเข้าใจบทบาทของตนเองเพิ่มขึ้น</t>
  </si>
  <si>
    <t>โครงการฝึกอบรมเพิ่มประสิทธิภาพการจัดทำแผนพัฒนา</t>
  </si>
  <si>
    <t>เพื่อรับฟังความคิดเห็นและจัดทำแผนพัฒนา</t>
  </si>
  <si>
    <t>ประชาชนได้เรียนรู้การจัดเวทีประชาคมและแผน</t>
  </si>
  <si>
    <t>ได้สะดวกและปลอดภัย</t>
  </si>
  <si>
    <t>ประชาชนปลอดภัยจาก</t>
  </si>
  <si>
    <t>สารพิษ</t>
  </si>
  <si>
    <t xml:space="preserve">ความต้องการของประชาชน  จำนวน  8  หมู่บ้าน หมู่บ้านรอบนอกจะใช้น้ำจากประปาหมู่บ้านและแหล่งน้ำใกล้เคียง </t>
  </si>
  <si>
    <t> เพื่อปรับปรุงระบบการบริหารจัด</t>
  </si>
  <si>
    <t>ภายใต้กรอบ. ของกฎหมาย</t>
  </si>
  <si>
    <t>โครงการส่งเสริมความโปร่งใสตามหลัก</t>
  </si>
  <si>
    <t>ธรรมาภิบาล</t>
  </si>
  <si>
    <t>การให้มีประสิทธิภาพและรับผิดชอบ</t>
  </si>
  <si>
    <t>การบริหารจัดการองค์กร</t>
  </si>
  <si>
    <t>มีประสิทธิภาพ</t>
  </si>
  <si>
    <t>อีแพลน</t>
  </si>
  <si>
    <t>เพื่อให้ครอบครัวมีความอบอุ่น</t>
  </si>
  <si>
    <t>ลดปัญหาเด็กขาดความอบอุ่น</t>
  </si>
  <si>
    <t>ครอบครัวมีความเข้มแข็ง</t>
  </si>
  <si>
    <t>ด้วยความรักและอบอุ่น</t>
  </si>
  <si>
    <t>โครงการส่งเสริมประชาธิปไตยและการมี</t>
  </si>
  <si>
    <t>ส่วนร่วมของประชาชน</t>
  </si>
  <si>
    <t>ประชาชนได้เรียนรู้หลัก</t>
  </si>
  <si>
    <t>แหล่งน้ำสะอาด</t>
  </si>
  <si>
    <t>คลองสวยและน้ำใส</t>
  </si>
  <si>
    <t>ชุมชนและสวนสาธารณะ</t>
  </si>
  <si>
    <t>โครงการอนุรักษ์ทรัพยากรธรรมชาติและ</t>
  </si>
  <si>
    <t>สิ่งแวดล้อม</t>
  </si>
  <si>
    <t>ธรรมชาติและสิ่งแวดล้อม</t>
  </si>
  <si>
    <t>เพื่อส่งเสริมการอนุรักษ์ทรัพยากร</t>
  </si>
  <si>
    <t>ประชาชนเข้าใจการอนุรักษ์</t>
  </si>
  <si>
    <t>ทรัพยากรฯและสิ่งแวดล้อม</t>
  </si>
  <si>
    <t>eplan</t>
  </si>
  <si>
    <t>วิธีป้องกันภัย</t>
  </si>
  <si>
    <t>ปป</t>
  </si>
  <si>
    <t>โครงการซักซ้อมการช่วยเหลือผู้ประสบ</t>
  </si>
  <si>
    <t>อุบัติเหตุบนท้องถนนแก่บุคลากรในหน่วยงาน</t>
  </si>
  <si>
    <t>และประชาชน</t>
  </si>
  <si>
    <t>เพื่อให้พนักงานและประชาชนรู้</t>
  </si>
  <si>
    <t>วิธีการช่วยเหลือผู้ประสบอุบัติเหตุ</t>
  </si>
  <si>
    <t>อย่างถูกวิธี</t>
  </si>
  <si>
    <t>โครงการฝึกอบรม อปพร.</t>
  </si>
  <si>
    <t>ep</t>
  </si>
  <si>
    <t>แก้ไข</t>
  </si>
  <si>
    <t>โครงการทำความสะอาดห้องน้ำสาธารณะ</t>
  </si>
  <si>
    <t>ห้องน้ำสาธารณะสะอาด</t>
  </si>
  <si>
    <t>และปลอดเชื้อโรค</t>
  </si>
  <si>
    <t>โครงการรณรงค์และป้องกันโรคติดต่อ</t>
  </si>
  <si>
    <t>เพื่อให้ประชาชนรู้วิธีป้องกันโรค</t>
  </si>
  <si>
    <t>ติดต่อ</t>
  </si>
  <si>
    <t>จำนวนของผู้ป่วยโรค</t>
  </si>
  <si>
    <t>ติดต่อลดลง</t>
  </si>
  <si>
    <t>ep งบ</t>
  </si>
  <si>
    <t>โครงการก่อสร้างคอกพักสัตว์ โรงฆ่าสัตว์</t>
  </si>
  <si>
    <t>เพื่อจัดหารายได้และให้ประชาชนใน</t>
  </si>
  <si>
    <t>พื้นที่ได้บริโภคเนื้อสัตว์ที่ปลอดภัย</t>
  </si>
  <si>
    <r>
      <rPr>
        <b/>
        <sz val="14"/>
        <color theme="1"/>
        <rFont val="TH SarabunPSK"/>
        <family val="2"/>
      </rPr>
      <t>ยุทธศาสตร์ที่ 1</t>
    </r>
    <r>
      <rPr>
        <sz val="14"/>
        <color theme="1"/>
        <rFont val="TH SarabunPSK"/>
        <family val="2"/>
      </rPr>
      <t xml:space="preserve">  การพัฒนาศักยภาพการค้าการลงทุนเพื่อเพิ่มขัดความสามารถในการแข่งขันด้วย</t>
    </r>
  </si>
  <si>
    <r>
      <t xml:space="preserve">ยุทธศาสตร์ที่ 2  </t>
    </r>
    <r>
      <rPr>
        <sz val="14"/>
        <color theme="1"/>
        <rFont val="TH SarabunPSK"/>
        <family val="2"/>
      </rPr>
      <t>การส่งเสริมการพัฒนาเกษตรอุตสาหกรรมยกระดับมาตรฐานการผลิตสินค้าเกษตร</t>
    </r>
  </si>
  <si>
    <r>
      <t xml:space="preserve">ยุทธศาสตร์ที่ 3  </t>
    </r>
    <r>
      <rPr>
        <sz val="14"/>
        <color theme="1"/>
        <rFont val="TH SarabunPSK"/>
        <family val="2"/>
      </rPr>
      <t>การยกระดับคุณภาพชีวิตเพื่อสร้างความเข้มแข็งให้สังคม มีความพร้อมรับการ</t>
    </r>
  </si>
  <si>
    <r>
      <t xml:space="preserve">ยุทธศาสตร์ที่ 4  </t>
    </r>
    <r>
      <rPr>
        <sz val="14"/>
        <color theme="1"/>
        <rFont val="TH SarabunPSK"/>
        <family val="2"/>
      </rPr>
      <t>การพัฒนาการท่องเที่ยวเชิงอนุรักษ์ การบริการ และการส่งเสริมศิลปวัฒนธรรม</t>
    </r>
  </si>
  <si>
    <r>
      <t xml:space="preserve">ยุทธศาสตร์ที่ 5 </t>
    </r>
    <r>
      <rPr>
        <sz val="14"/>
        <color theme="1"/>
        <rFont val="TH SarabunPSK"/>
        <family val="2"/>
      </rPr>
      <t xml:space="preserve"> การจัดการทรัพยากรธรรมชาติและสิ่งแวดล้อมเพื่อการใช้ประโยชน์อย่างยั่งยืน</t>
    </r>
  </si>
  <si>
    <r>
      <rPr>
        <b/>
        <sz val="14"/>
        <color theme="1"/>
        <rFont val="TH SarabunPSK"/>
        <family val="2"/>
      </rPr>
      <t>ยุทธศาสตร์ที่ 6</t>
    </r>
    <r>
      <rPr>
        <sz val="14"/>
        <color theme="1"/>
        <rFont val="TH SarabunPSK"/>
        <family val="2"/>
      </rPr>
      <t xml:space="preserve">  การเสริมสร้างความมั่นคง ความปลอดภัยในชีวิต ทรัพย์สินของประชาชน</t>
    </r>
  </si>
  <si>
    <t>โครงการรักสร้างรอยยิ้มผู้สูงอายุ</t>
  </si>
  <si>
    <t>โครงการขยายท่อเมนระบบประปา</t>
  </si>
  <si>
    <t>ระยะทาง 600 เมตร</t>
  </si>
  <si>
    <t>ครุภัณฑ์ยานพาหนะและ</t>
  </si>
  <si>
    <t>ขนส่ง</t>
  </si>
  <si>
    <t>จำนวน 1 ครั้ง</t>
  </si>
  <si>
    <t>ขยายท่อส่งน้ำประปา</t>
  </si>
  <si>
    <t>ประชาชนมีน้ำใช้ใน</t>
  </si>
  <si>
    <t>การอุปโภคบริโภค</t>
  </si>
  <si>
    <t>อุปโภคบริโภคอย่าง</t>
  </si>
  <si>
    <t>หมู่บ้าน  หมู่ที่ 1-15</t>
  </si>
  <si>
    <t>ครุภัณฑ์งานบ้านงานครัว</t>
  </si>
  <si>
    <t>รวม  22  โครงการ</t>
  </si>
  <si>
    <t xml:space="preserve">ระยะทางเส้นละ </t>
  </si>
  <si>
    <t>500 ม.</t>
  </si>
  <si>
    <t>เดินทางสะดวก</t>
  </si>
  <si>
    <t>ความสะดวกและ</t>
  </si>
  <si>
    <t>เพื่อให้การสัญจรไปมา</t>
  </si>
  <si>
    <t>เพื่อให้เป็นไปตาม พรบ.</t>
  </si>
  <si>
    <t>ประชาชนได้ใช้บริการ</t>
  </si>
  <si>
    <t>สาธารณสุข พ.ศ. 2535</t>
  </si>
  <si>
    <t>ห้องน้ำที่ถูกสุขลักษณะ</t>
  </si>
  <si>
    <t>เพื่อการพัฒนาตลาดสดให้</t>
  </si>
  <si>
    <t>สะอาด และประชาชน</t>
  </si>
  <si>
    <t>อาคารตลาดสด</t>
  </si>
  <si>
    <t>สะดวกในการซื้อขาย</t>
  </si>
  <si>
    <t>ระยะทางเส้น</t>
  </si>
  <si>
    <t>ละ 1,000 กิโลเมตร</t>
  </si>
  <si>
    <t>ม.13 - ม.5</t>
  </si>
  <si>
    <t>ประชาชนเดินทาง</t>
  </si>
  <si>
    <t>ยาว 2,470 เมตร</t>
  </si>
  <si>
    <t>ในชีวิตและทรัยพ์สิน</t>
  </si>
  <si>
    <t>เพื่อให้การระบายน้ำ</t>
  </si>
  <si>
    <t>ปัญหาน้ำท่วมลดลง</t>
  </si>
  <si>
    <t>ที่ดีและไม่ท่วมขัง</t>
  </si>
  <si>
    <t>พื้นที่ที่น้ำท่วมลดลง</t>
  </si>
  <si>
    <t>ท่อส่งน้ำประปา</t>
  </si>
  <si>
    <t>ขุดลอกลำห้วยแสงตอนบน  ม.5</t>
  </si>
  <si>
    <t xml:space="preserve">ขุดลอกลำห้วยดาน-บุ่งสะเดา </t>
  </si>
  <si>
    <t>ม.1,ม.6,ม.8</t>
  </si>
  <si>
    <t xml:space="preserve">ปริมาณขุดลอก  </t>
  </si>
  <si>
    <t>1,000  ลบ.ม.</t>
  </si>
  <si>
    <t>ก่อสร้างฝายน้ำล้นห้วยอีค้ำ  ม.7</t>
  </si>
  <si>
    <t>ขุดคลองไส้ไก่ห้วยขี้นาค  ม.8</t>
  </si>
  <si>
    <t>บริเวณ ม.2</t>
  </si>
  <si>
    <t>ขุดลอกห้วยลี่   ม.5</t>
  </si>
  <si>
    <t>เพื่อนำน้ำเพื่อทำเกษตร</t>
  </si>
  <si>
    <t>ระยะทาง 2000  ม.</t>
  </si>
  <si>
    <t>เพิ่มประโยชน์ในการ</t>
  </si>
  <si>
    <t>ประชาชนได้ใช้ประ</t>
  </si>
  <si>
    <t>ใช้พื้นที่โดบรอบสระ</t>
  </si>
  <si>
    <t>โยชน์ในพื้นที่</t>
  </si>
  <si>
    <t>สระน้ำ</t>
  </si>
  <si>
    <t>น้ำ ศาลาประชาคม</t>
  </si>
  <si>
    <t xml:space="preserve"> ใช้ในการทำการเกษตร</t>
  </si>
  <si>
    <t>เพื่อประชาชนมีไฟฟ้า</t>
  </si>
  <si>
    <t>โครงการพัฒนาการจัดการศึกษา</t>
  </si>
  <si>
    <t>ศูนย์พัฒนาเด็กเล็ก 3 ศูนย์</t>
  </si>
  <si>
    <t>โครงการรณรงค์คัดแยกขยะในชุมชน</t>
  </si>
  <si>
    <t>เพื่อรณงค์ให้ประชาชนรู้จักวิธีคัด</t>
  </si>
  <si>
    <t>แยกขยะในชุมชน</t>
  </si>
  <si>
    <t>ประชาชนรู้จักคัดแยกขยะ</t>
  </si>
  <si>
    <t>และชุมชนมีความสะอาด</t>
  </si>
  <si>
    <t>โครงการจัดกิจกรรมวันเอดส์โลก</t>
  </si>
  <si>
    <t>ระบาดของโรคเอดส์</t>
  </si>
  <si>
    <t>เพื่อให้ประชาชนมีน้ำใช้</t>
  </si>
  <si>
    <t>ในการอุปโภคและบริโภค</t>
  </si>
  <si>
    <t>อุปโภคและบริโภค</t>
  </si>
  <si>
    <t>สายหน้าวัดศรีแก้ว</t>
  </si>
  <si>
    <t>พื้นที่ ม.1</t>
  </si>
  <si>
    <t>ระยะทาง 200 เมตร</t>
  </si>
  <si>
    <t>ปป.</t>
  </si>
  <si>
    <t>ระยะทาง 500 เมตร</t>
  </si>
  <si>
    <t>หมู่ที่ 11  ระยะทาง</t>
  </si>
  <si>
    <t>หมู่ที่ 15  ระยะยทาง</t>
  </si>
  <si>
    <t xml:space="preserve">ก่อสร้างถนนลาดยางในพื้นที่ </t>
  </si>
  <si>
    <t>ปรับปรุงถนน คสล. หมู่ที่ 15</t>
  </si>
  <si>
    <t>พื้นที่ ม.15</t>
  </si>
  <si>
    <t>ภายใน อบต.</t>
  </si>
  <si>
    <t>โครงการส่งเสริมศักยภาพการจัดการ</t>
  </si>
  <si>
    <t>ศึกษาท้องถิ่น</t>
  </si>
  <si>
    <t>เพื่อให้นักเรียนนักศึกษามี</t>
  </si>
  <si>
    <t>รายได้ในช่วงปิดภาคเรียน</t>
  </si>
  <si>
    <t>โรงเรียนในเขตพื้นที่และศูนย์พัฒนา</t>
  </si>
  <si>
    <t>เด็กเล็ก</t>
  </si>
  <si>
    <t>ขยายเขตไฟฟ้าแรงสูง ในพื้นที่</t>
  </si>
  <si>
    <t>โครงการกำจัดน้ำเสียในชุมชน</t>
  </si>
  <si>
    <t>โครงการกำจัดน้ำเสียในชุมชน </t>
  </si>
  <si>
    <t>สิ่งแวดล้อมในชุมชนดีขึ้น</t>
  </si>
  <si>
    <t>ลดมลพิษ</t>
  </si>
  <si>
    <t>มีการบริหารจัดการขยะใน</t>
  </si>
  <si>
    <t>ชุมชนให้ถูกสุขลักษณะ</t>
  </si>
  <si>
    <t>ระเบียบกฎหมายในการ</t>
  </si>
  <si>
    <t>ปฏฺบัติงานเพิ่มขึ้น</t>
  </si>
  <si>
    <t>จำนวน  3  โครงการ</t>
  </si>
  <si>
    <t xml:space="preserve">บุกเบิกถนนพร้อมลงหินลูกรังในพื้นที่ </t>
  </si>
  <si>
    <t>โครงการก่อสร้างลานออกกำลังกาย</t>
  </si>
  <si>
    <t xml:space="preserve"> เพื่อให้ประชาชนมีสถานที่ </t>
  </si>
  <si>
    <t>สวนสุขภาพ</t>
  </si>
  <si>
    <t>สวนสุขภาพโชติพิบูลย์</t>
  </si>
  <si>
    <t xml:space="preserve"> ออกกำลังกาย </t>
  </si>
  <si>
    <t>โชติพิบูลย์</t>
  </si>
  <si>
    <t>เดินทางสัญจรได้สะดวก</t>
  </si>
  <si>
    <t xml:space="preserve">   </t>
  </si>
  <si>
    <t>โครงการติดตั้งกล้อง cctv</t>
  </si>
  <si>
    <t>เพื่อป้องกันภัยและเพิ่มความปลอดภัย</t>
  </si>
  <si>
    <t>ให้กับประชาชน</t>
  </si>
  <si>
    <t>พื้นที่</t>
  </si>
  <si>
    <t>ป้องกันภัยและเพิ่มความ</t>
  </si>
  <si>
    <t>ปลอดภัยให้กับประชาชน</t>
  </si>
  <si>
    <t>โครงการจัดทำป้ายบอกทาง ม.12</t>
  </si>
  <si>
    <t>1 หมู่บ้าน</t>
  </si>
  <si>
    <t>ชาติศาสนาและพระมหากษัตริย์</t>
  </si>
  <si>
    <t>โดยการจัดทำแผนพัฒนาท้องถิ่น</t>
  </si>
  <si>
    <t>15 หมู่บ้าน</t>
  </si>
  <si>
    <t>มีโครงการแก้ไขปัญหาความ</t>
  </si>
  <si>
    <t>เดือดร้อนของหมู่บ้าน</t>
  </si>
  <si>
    <t xml:space="preserve">สนับสนุนกลุ่มการจัดทำปุ๋ยอินทรีย์ </t>
  </si>
  <si>
    <t>เพื่อส่งเสริมเกษตรกรใช้ปุ๋ยอินทรีย์</t>
  </si>
  <si>
    <t>1 กลุ่ม</t>
  </si>
  <si>
    <t>กลุ่มเกษตรกรใช้ปุ๋ยอินทรีย์</t>
  </si>
  <si>
    <t>ทำการเกษตร</t>
  </si>
  <si>
    <t>ข้อบัญญัติ61</t>
  </si>
  <si>
    <t>จ่าย 61</t>
  </si>
  <si>
    <t>จ่ายขาด 61ครั้งที่ 1</t>
  </si>
  <si>
    <t>เสริมความสูงสันฝาย</t>
  </si>
  <si>
    <t>จำนวน 8 ช่อง</t>
  </si>
  <si>
    <t>ประชาชน หมู่ที่ 1</t>
  </si>
  <si>
    <t>ได้รับสารไอโอดีนที่ครบถ้วน</t>
  </si>
  <si>
    <t>ได้รับสารไอโอดีนครบถ้วน</t>
  </si>
  <si>
    <t>เพื่อให้ประชาชนได้รับการ</t>
  </si>
  <si>
    <t>ประชาชนได้รับการ</t>
  </si>
  <si>
    <t>ตรวจสุขภาพอย่างทั่วถึง</t>
  </si>
  <si>
    <t>เพื่อให้หญิงตั้งครรภ์และเด็กได้รับ</t>
  </si>
  <si>
    <t>หญิงตั้งครรภ์และเด็กได้รับ</t>
  </si>
  <si>
    <t>โภชนาการครบถ้วน</t>
  </si>
  <si>
    <t>ประชาชน หมู่ที่2</t>
  </si>
  <si>
    <t>เพื่อให้หญิงที่มีอายุตั้งแต่ 35 ปี</t>
  </si>
  <si>
    <t>หญิงที่มีอายุตั้งแต่ 35 ปี</t>
  </si>
  <si>
    <t>ขึ้นไปได้รับการตรวจมะเร็ง</t>
  </si>
  <si>
    <t>ชุมชนตระหนักถึงอันตราย</t>
  </si>
  <si>
    <t>จากภัยของยาเสพติด</t>
  </si>
  <si>
    <t>เพื่อให้เด็กได้รับสารไอโอดีน</t>
  </si>
  <si>
    <t>ประชาชน หมู่ที่3</t>
  </si>
  <si>
    <t>อย่างครบถ้วน</t>
  </si>
  <si>
    <t>ประชาชน หมู่ที่4</t>
  </si>
  <si>
    <t>ประชาชน หมู่ที่5</t>
  </si>
  <si>
    <t>ม.5</t>
  </si>
  <si>
    <t>เพื่อให้ชุมขนได้รับรู้ เรื่องการ</t>
  </si>
  <si>
    <t>ติดต่อของโรคเอดส์จากแม่สู่ลูก</t>
  </si>
  <si>
    <t>และวิธีป้องกัน</t>
  </si>
  <si>
    <t>ประชาชน หมู่ที่6</t>
  </si>
  <si>
    <t>ประชาชน หมู่ที่ 7</t>
  </si>
  <si>
    <t>เด็กได้รับสารไอโอดีน</t>
  </si>
  <si>
    <t>เพื่อให้ประชาชนตระหนักถึง</t>
  </si>
  <si>
    <t>ประชาชนตระหนักถึง</t>
  </si>
  <si>
    <t>อันตรายของยาเสพติด</t>
  </si>
  <si>
    <t>ประชาชน หมู่ที่8</t>
  </si>
  <si>
    <t>ชุมขนได้รับรู้ เรื่องการ</t>
  </si>
  <si>
    <t>ติดต่อของโรคเอดส์จากแม่</t>
  </si>
  <si>
    <t>สู่ลูกและวิธีป้องกัน</t>
  </si>
  <si>
    <t>เพื่อให้เด็กได้โภชนาการให้สมกับ</t>
  </si>
  <si>
    <t>วัยในการเจริญเติบโต</t>
  </si>
  <si>
    <t>ประชาชน หมู่ที่9</t>
  </si>
  <si>
    <t>เพื่อให้ประชาชนลดละเลิก</t>
  </si>
  <si>
    <t>ประชาชนลดละเลิกการกิน</t>
  </si>
  <si>
    <t>การกินอาหารสุกๆดิบๆ</t>
  </si>
  <si>
    <t>อาหารสุกๆดิบๆ</t>
  </si>
  <si>
    <t>ประชาชน หมู่ที่10</t>
  </si>
  <si>
    <t>เพื่อให้ประชาชนตระหนัก</t>
  </si>
  <si>
    <t>ถึงอันตรายของยาเสพติด</t>
  </si>
  <si>
    <t>เพื่อให้หญิงตั้งครรภ์และเด็ก</t>
  </si>
  <si>
    <t>หญิงตั้งครรภ์และเด็ก</t>
  </si>
  <si>
    <t>ได้รับโภชนาการอย่างครบถ้วน</t>
  </si>
  <si>
    <t>ประชาชน หมู่ที่11</t>
  </si>
  <si>
    <t>ประชาชนตระหนัก</t>
  </si>
  <si>
    <t>ประชาชน หมู่ที่12</t>
  </si>
  <si>
    <t>ม.12</t>
  </si>
  <si>
    <t>เพื่อให้ประชาชนได้รับ</t>
  </si>
  <si>
    <t>การตรวจสุขภาพอย่างทั่วถึง</t>
  </si>
  <si>
    <t>ประชาชน หมู่ที่13</t>
  </si>
  <si>
    <t>ประชาชนพึงพอใจ</t>
  </si>
  <si>
    <t>โครงการทำความสะอาดและพัฒนาตลาดสด</t>
  </si>
  <si>
    <t xml:space="preserve">บ้านโพธิ์ </t>
  </si>
  <si>
    <t xml:space="preserve">โครงการก่อสร้างพื้นยางสนามเด็กเล่น </t>
  </si>
  <si>
    <t>เพื่อให้มีสนามเด็กเล่น</t>
  </si>
  <si>
    <t>ศูนย์พัฒนา</t>
  </si>
  <si>
    <t>นักเรียนมีสนามเด็กเล่น</t>
  </si>
  <si>
    <t>ศูนย์พัฒนาเด็กเล็กในสังกัด</t>
  </si>
  <si>
    <t>เพียงพอต่อจำนวน</t>
  </si>
  <si>
    <t>เพียงพอและปลอดภัย</t>
  </si>
  <si>
    <t>นักเรียนและปลอดภัย</t>
  </si>
  <si>
    <t>ในสังกัด</t>
  </si>
  <si>
    <t>โครงการปรับปรุงซ่อมแซมผิวทางถนน</t>
  </si>
  <si>
    <t xml:space="preserve">ลูกรังสายบุ่งสะเดา และสายบ้านแต้ </t>
  </si>
  <si>
    <t>เพื่อให้ประชาชนในหมู่บ้าน</t>
  </si>
  <si>
    <t>มีน้ำเพื่อพอเพื่ออุปโภคและ</t>
  </si>
  <si>
    <t>1.เปลี่ยนพื้นไม้รองถัง</t>
  </si>
  <si>
    <t>เพื่ออุปโภคและบริโภค</t>
  </si>
  <si>
    <t>บริโภค</t>
  </si>
  <si>
    <t>2.เปลี่ยนถังน้ำไฟเบอร์</t>
  </si>
  <si>
    <t>3.เปลี่ยนตู้ควบคุมและสวิทซ์ลูกลอย</t>
  </si>
  <si>
    <t>ลูกรังสายวังลาดควาย หมู่ที่ 3</t>
  </si>
  <si>
    <t>ไม่น้อยกว่า 1,230 ลบ.ม.</t>
  </si>
  <si>
    <t>ผิวกว้าง ระยะทาง 1,400 ม.</t>
  </si>
  <si>
    <t xml:space="preserve">หมู่ที่ 4 </t>
  </si>
  <si>
    <t>ลูกรังสายแยกนานายวิเชียร หาชะนนท์</t>
  </si>
  <si>
    <t>ถึงนานายปราณี คำทองอินทร์</t>
  </si>
  <si>
    <t>เพื่อให้ประชาชนมีน้ำ</t>
  </si>
  <si>
    <t>เพียงพอในการอุปโภค</t>
  </si>
  <si>
    <t>ปรับปรุงคลองส่งน้ำ</t>
  </si>
  <si>
    <t>ในการอุปโภคและ</t>
  </si>
  <si>
    <t>คอนกรีตดาด 106 ตร.ม.</t>
  </si>
  <si>
    <t xml:space="preserve">โครงการปรับปรุงแหล่งน้ำห้วยแสง </t>
  </si>
  <si>
    <t>หมู่ที่ 5  ขุดดินขนทิ้ง</t>
  </si>
  <si>
    <t>ปากห้วยกว้าง8 ม.ก้นกว้าง4ม.</t>
  </si>
  <si>
    <t xml:space="preserve"> ยาว 140 ม.ลึก 2 ม.</t>
  </si>
  <si>
    <t>ปริมาณดินขุด 1,680 ลบ.ม</t>
  </si>
  <si>
    <t>หมู่ที่ 6 ปริมาณหินลูกรัง</t>
  </si>
  <si>
    <t>ลูกรังสายบ้านดอนเขืองเชื่อมถนนลาด</t>
  </si>
  <si>
    <t>ไม่น้อยกว่า 1,400 ลบ.ม.</t>
  </si>
  <si>
    <t>ยางบ้านหนองผักแว่น-หนองบัวบาน</t>
  </si>
  <si>
    <t>วางท่อ 0.40ม. 5 ท่อน</t>
  </si>
  <si>
    <t>โครงการปรับปรุงแหล่งน้ำห้วยอีค้ำ</t>
  </si>
  <si>
    <t xml:space="preserve">ขุดลอกพร้อมแต่งคันดิน </t>
  </si>
  <si>
    <t xml:space="preserve">กว้าง 14 ม. ก้นกว้าง 12 ม. </t>
  </si>
  <si>
    <t xml:space="preserve">ยาว 200 ม. ลึก 1 ม. </t>
  </si>
  <si>
    <t>ปริมาณดิน 2,600ลบ.ม.</t>
  </si>
  <si>
    <t>หมู่ที่ 8</t>
  </si>
  <si>
    <t>ลูกรังสายแยกหน้าวัดบ่อศิลาสุทธาวาส</t>
  </si>
  <si>
    <t>ซ่อมแซมผิวจราจรที่เป็นหลุม</t>
  </si>
  <si>
    <t xml:space="preserve">ไปหน้าบ้านนายบุญจันทร์ ศรีเดช </t>
  </si>
  <si>
    <t>ไม่น้อยกว่า 2,500ลบ.ม.</t>
  </si>
  <si>
    <t>พร้อมลงท่อ0.60ม. 8 ท่อน</t>
  </si>
  <si>
    <t>ลูกรังสายบ้านแดงเชื่อมสายบุ่งมันปลา</t>
  </si>
  <si>
    <t>ไม่น้อยกว่า 1,360 ลบ.ม. กว้าง</t>
  </si>
  <si>
    <t>5ม. ยาว360ม.วางท่อ 0.40ม.</t>
  </si>
  <si>
    <t>วางท่อ 8 ท่อน</t>
  </si>
  <si>
    <t>โครงการก่อสร้างถนน ค.ส.ล.ในหมู่บ้าน</t>
  </si>
  <si>
    <t>หมู่ที่ 12</t>
  </si>
  <si>
    <t>ซ่อมแซมผิวจราจร ปริมาณหิน</t>
  </si>
  <si>
    <t>ลูกรังไม่น้อยกว่า 1,220 ลบ.ม.</t>
  </si>
  <si>
    <t>กว้าง 5 ม. ยาว 2,000ม.</t>
  </si>
  <si>
    <t>ลูกรังสายบ้านดงไร่  หมู่ที่ 14</t>
  </si>
  <si>
    <t>ลูกรังสายวัดป่าดงยางใหญ่  หมู่ที่ 15</t>
  </si>
  <si>
    <t>หมู่ที่ 11,8</t>
  </si>
  <si>
    <t>ลูกรังสายหนองน้ำเกลือและสายเชื่อม</t>
  </si>
  <si>
    <t>สายถนนลาดยางบ้านแดง-บ้านไชยวาน</t>
  </si>
  <si>
    <t>น้อย ลงห้วยดาน นานายดำรง</t>
  </si>
  <si>
    <t>โครงการปรับปรุงถนนสายรอบบ้าน</t>
  </si>
  <si>
    <t>การสัญจรไป-มาสะดวก</t>
  </si>
  <si>
    <t>จากบ้านนายจ่ำถึงฝายห้วยยาง หมู่ที่ 1</t>
  </si>
  <si>
    <t>และน้ำไม่ท่วมขัง</t>
  </si>
  <si>
    <t>ลูกรัง 550 ลบ.ม.</t>
  </si>
  <si>
    <t>โครงการปรับปรุงถนนสายหน้าวัดป่า</t>
  </si>
  <si>
    <t>สามัคคีสันติธรรม  หมู่ที่ 11</t>
  </si>
  <si>
    <t>ความสะดวกปลอดภัย</t>
  </si>
  <si>
    <t>และน้ำระบายได้ดี</t>
  </si>
  <si>
    <t>หมู่ที่ 9,14,15</t>
  </si>
  <si>
    <t>ลูกรังสายบ้านดงยาง-บ้านโนนลือชัย</t>
  </si>
  <si>
    <t>กว้าง 4 ม. ยาว 6,000ม.</t>
  </si>
  <si>
    <t>เพื่อปรับปรุงระบบบำบัด</t>
  </si>
  <si>
    <t>มีตลาดสดที่ถูกสุขลักษณะ</t>
  </si>
  <si>
    <t>น้ำเสียตลาดสด ให้ถูก</t>
  </si>
  <si>
    <t>ตาม พรบ.สาธารณสุข</t>
  </si>
  <si>
    <t>สุขลักษณะ ตาม พรบ.</t>
  </si>
  <si>
    <t>พ.ศ. 2535 บริการ</t>
  </si>
  <si>
    <t>พร้อมวางท่อน้ำทิ้ง</t>
  </si>
  <si>
    <t>ในพื้นที่ หมู่ที่ 1</t>
  </si>
  <si>
    <t>น้ำไม่ท่วมขัง</t>
  </si>
  <si>
    <t>หมู่บ้านในการทำกิจกรรม</t>
  </si>
  <si>
    <t>การทำกิจกรรม/ประชุม</t>
  </si>
  <si>
    <t>หรือการประชุม</t>
  </si>
  <si>
    <t>ของหมู่บ้านรวม</t>
  </si>
  <si>
    <t>โครการติดตั้งหม้อแปลงไฟฟ้าและขยาย</t>
  </si>
  <si>
    <t>เขตไฟฟ้าแรงต่ำ หมู่ที่13</t>
  </si>
  <si>
    <t>ปากทางไปบ้านนานาย</t>
  </si>
  <si>
    <t>บุญเมือง  สินทร</t>
  </si>
  <si>
    <t>โครงการขยายเขตไฟฟ้าเพื่อการเกษตร</t>
  </si>
  <si>
    <t>อ่วมงามทรัพย์ และสายทางไป</t>
  </si>
  <si>
    <t>นานายบุญเรือง สมบุตร</t>
  </si>
  <si>
    <t>สายทางภายในหมู่บ้าน ม.6</t>
  </si>
  <si>
    <t>หนองผักแว่น-วัดป่าบูรพาราม ม.2</t>
  </si>
  <si>
    <t>ก่อสร้างถนนลาดยางในพื้นที่สาย</t>
  </si>
  <si>
    <t xml:space="preserve">บ้านไชยวานฯ-บ้านหนองบัวสะอาด </t>
  </si>
  <si>
    <t>ขุดคลองรางระบายน้ำ ในพื้นที่ ม.11</t>
  </si>
  <si>
    <t>สายแยกบ้านแดง-หนองซำแฮด ม.11</t>
  </si>
  <si>
    <t>ก่อสร้างวงเวียนบริเวณห้าแยก</t>
  </si>
  <si>
    <t xml:space="preserve"> วัดพระแท่น ม.7</t>
  </si>
  <si>
    <t>ก่อสร้างหอถังประปา ติดตั้งเครื่อง</t>
  </si>
  <si>
    <t xml:space="preserve">กรองน้ำพร้อมตู้ควบคุมระบบจ่ายไฟ </t>
  </si>
  <si>
    <t>ฤดูแล้งและป้องกันน้ำท่วม</t>
  </si>
  <si>
    <t>ขุดลอกคลองลำห้วยแสง พร้อมฝาย</t>
  </si>
  <si>
    <t>น้ำล้น  ม.8</t>
  </si>
  <si>
    <t>เพื่อให้เกษตรกรมีน้ำ</t>
  </si>
  <si>
    <t>ทำการเกษตรในทุกฤดูกาล</t>
  </si>
  <si>
    <t>ก่อสร้างสถานีส่งน้ำระบบท่อจาก</t>
  </si>
  <si>
    <t xml:space="preserve">สะพานบ้านดงปอไปพื้นที่ ม.7 </t>
  </si>
  <si>
    <t>เพื่อนำน้ำไปใช้เพื่อทำ</t>
  </si>
  <si>
    <t xml:space="preserve">ขุดคลองส่งน้ำจากลำห้วยดาน- </t>
  </si>
  <si>
    <t>บุ่งบ้าน ม.9</t>
  </si>
  <si>
    <t>เพื่อเก็บกักน้ำไว้ใช้ใน</t>
  </si>
  <si>
    <t>โครงการปรับปรุงฝายน้ำล้นห้วย</t>
  </si>
  <si>
    <t>โครงการขุดลอกห้วยอีค้ำตอนบนและ</t>
  </si>
  <si>
    <t>ขยายคูลำห้วย ม.13</t>
  </si>
  <si>
    <t>ขุดลอกคลองไส้ไก่ในพื้นที่ห้วยดาน-</t>
  </si>
  <si>
    <t>ห้วยหลวง ม.6</t>
  </si>
  <si>
    <t xml:space="preserve">ของกรมชลประทาน </t>
  </si>
  <si>
    <t>จำนวน1 แห่ง</t>
  </si>
  <si>
    <t xml:space="preserve"> ม.3</t>
  </si>
  <si>
    <t xml:space="preserve">ก่อสร้างบล็อกคอนเวิร์สลำห้วยแสง  </t>
  </si>
  <si>
    <t xml:space="preserve">ซ่อมแซมสถานีสูบน้ำด้วยไฟฟ้า  </t>
  </si>
  <si>
    <t>ทำความสะอาดวัชพืชลำห้วยหลวง</t>
  </si>
  <si>
    <t xml:space="preserve"> บ้านโพธิ์ ม.5</t>
  </si>
  <si>
    <t>ปริมาณ 1,500 ลบ.ม.</t>
  </si>
  <si>
    <t xml:space="preserve">โครงการขุดลอกห้วยยางหล่อ </t>
  </si>
  <si>
    <t>ก่อสร้างน้ำระบบท่อเพื่อการเกษตร</t>
  </si>
  <si>
    <t>บริเวณฐานจุดบั้งไฟ ม.7</t>
  </si>
  <si>
    <t>โครงการปรับปรุงภูมิทัศน์ถนนรอบ</t>
  </si>
  <si>
    <t>สระน้ำและปรับแต่งพื้นที่ให้ได้ระดับ</t>
  </si>
  <si>
    <t>เพื่อความสวยงามและการ</t>
  </si>
  <si>
    <t>ใช้ประโยชน์ของพื้นที่รอบ</t>
  </si>
  <si>
    <t>เดียวกันในพื้นที่โดยรอบศาลา</t>
  </si>
  <si>
    <t>ประชาคม ม.13</t>
  </si>
  <si>
    <t>ซ่อมแซมท่อส่งน้ำสถานีส่งน้ำด้วย</t>
  </si>
  <si>
    <t>ไฟฟ้าแห่งที่ 2 ม.15</t>
  </si>
  <si>
    <t>ก่อสร้างถนนลาดยางสายบ้านแดง-</t>
  </si>
  <si>
    <t>บ้านโพธิ์ หมู่ที่ 13 - หมู่ที่ 5</t>
  </si>
  <si>
    <t>ขุดลอกหนองซำแฮด,หนองเม่า ม.11</t>
  </si>
  <si>
    <t>โครงการปรับปรุงซ่อมแซมระบบ</t>
  </si>
  <si>
    <t>ประปาหมู่บ้าน หมู่ที่ 2</t>
  </si>
  <si>
    <t>หมู่ที่ 3 ปริมาณหินลูกรัง</t>
  </si>
  <si>
    <t>โครงการปรับปรุงคลองส่งน้ำสถานี</t>
  </si>
  <si>
    <t>สูบน้ำแห่งที่ 1 หมู่ที่ 4</t>
  </si>
  <si>
    <t xml:space="preserve">วางท่อระบายน้ำ 0.60ม. </t>
  </si>
  <si>
    <t>ปริมาณ 250 ลบ.ม.</t>
  </si>
  <si>
    <t>ซ่อมแซมผิวจราจร ปริมาณ</t>
  </si>
  <si>
    <t>หินไม่&lt;1,230 ลบ.ม.</t>
  </si>
  <si>
    <t>ประชาชนมีไฟฟ้า</t>
  </si>
  <si>
    <t>ใช้เพื่อการเกษตร</t>
  </si>
  <si>
    <t>สายทางในพื้นที่ ม.1</t>
  </si>
  <si>
    <t>สายทางในพื้นที่ ม.2</t>
  </si>
  <si>
    <t>สายทางในพื้นที่ ม.4</t>
  </si>
  <si>
    <t>สายทางในพื้นที่ ม.5</t>
  </si>
  <si>
    <t>สายทางในพื้นที่ ม.7</t>
  </si>
  <si>
    <t>สายทางในพื้นที่ ม.8</t>
  </si>
  <si>
    <t>สายทางในพื้นที่ ม.9</t>
  </si>
  <si>
    <t>สายทางในพื้นที่ ม.11</t>
  </si>
  <si>
    <t>สายทางในพื้นที่ ม.13</t>
  </si>
  <si>
    <t>สายทางในพื้นที่ ม.14</t>
  </si>
  <si>
    <t>สายทางในพื้นที่ ม.15</t>
  </si>
  <si>
    <t xml:space="preserve">โครงการจัดงานประเพณีลอยกระทง </t>
  </si>
  <si>
    <t xml:space="preserve">เพื่อจ่ายเป็นค่าใช้จ่ายต่างๆ </t>
  </si>
  <si>
    <t>ประชาชนได้ร่วมอนุรักษ์</t>
  </si>
  <si>
    <t>ในการดำเนินโครงการจัดงาน</t>
  </si>
  <si>
    <t>และสืบทอดประเพณี</t>
  </si>
  <si>
    <t xml:space="preserve">ประเพณีลอยกระทง </t>
  </si>
  <si>
    <t xml:space="preserve"> โครงการรณรงค์ต่อต้านยาเสพติด </t>
  </si>
  <si>
    <t>เพื่อให้ประชาชนมีสุขภาพร่าง</t>
  </si>
  <si>
    <t>กายที่แข็งแรง</t>
  </si>
  <si>
    <t>การจัดกิจกรรมวันงดสูบบุหรี่</t>
  </si>
  <si>
    <t>เพื่อให้เด็กเยาวชนและ</t>
  </si>
  <si>
    <t>ประชาชนทั่วไปรู้ภัยจากบุหรี่</t>
  </si>
  <si>
    <t>สภาพแวดล้อมน่าอยู่</t>
  </si>
  <si>
    <t>เพื่อให้ประชาชนมีสภาพแวดล้อม</t>
  </si>
  <si>
    <t>ที่น่าอยู่และประชาชนมีสุขภาพ</t>
  </si>
  <si>
    <t xml:space="preserve"> โครงการอาสาสมัครท้องถิ่นรักษ์โลก</t>
  </si>
  <si>
    <t xml:space="preserve"> เพื่อให้ประชาชนมีความรู้</t>
  </si>
  <si>
    <t xml:space="preserve"> ปริมาณขยะในชุมชน</t>
  </si>
  <si>
    <t>เรื่องการคัดแยกขยะลด</t>
  </si>
  <si>
    <t xml:space="preserve">ลดลง </t>
  </si>
  <si>
    <t xml:space="preserve">ปริมาณขยะในชุมชน </t>
  </si>
  <si>
    <t>เพื่อรับฟังความคิดเห็นของ</t>
  </si>
  <si>
    <t>จำนวน 3กิจกรรม</t>
  </si>
  <si>
    <t>ประฃาชนและจัดทำแผนพัฒนา</t>
  </si>
  <si>
    <t>หลังฤดูทำนา</t>
  </si>
  <si>
    <t>การปลูกถั่วและเพิ่ม</t>
  </si>
  <si>
    <t>รายได้หลังฤดูทำงาน</t>
  </si>
  <si>
    <t>น้ำไหลและระบายดี</t>
  </si>
  <si>
    <t>เพื่อปรับสภาพดินให้อุดม</t>
  </si>
  <si>
    <t>สมบูรณ์</t>
  </si>
  <si>
    <t>โครงการให้ความรู้เกี่ยวกับพรบ.ข้อมูล</t>
  </si>
  <si>
    <t>เพื่อให้ความรู้เกี่ยวกับพรบ.</t>
  </si>
  <si>
    <t>จนท.มีความรู้เกี่ยวกับ</t>
  </si>
  <si>
    <t>ข่าวสาร พ.ศ. 2540 และการมีส่วน</t>
  </si>
  <si>
    <t>เจ้าหน้าที่</t>
  </si>
  <si>
    <t xml:space="preserve">พรบ.ข้อมูลข่าวสาร </t>
  </si>
  <si>
    <t>ร่วมของประชาชน</t>
  </si>
  <si>
    <t>พ.ศ.2540 และการมี</t>
  </si>
  <si>
    <t>โครงการอนุรักษ์ภูมิปัญญาท้องถิ่น</t>
  </si>
  <si>
    <t>เพื่อให้ผู้สูงอายุได้ถ่ายทอดภูมิ</t>
  </si>
  <si>
    <t xml:space="preserve">กลุ่มเป้าหมาย </t>
  </si>
  <si>
    <t>ร้อยละที่ประ</t>
  </si>
  <si>
    <t>ภูมิปัญญาท้องถิ่นได้</t>
  </si>
  <si>
    <t>ปัญญาท้องถิ่นให้กับบุตรหลาน</t>
  </si>
  <si>
    <t>80 คน</t>
  </si>
  <si>
    <t>ชาชนพึงพอใจ</t>
  </si>
  <si>
    <t>รับการอนุรักษ์ใช้ในชุมชน</t>
  </si>
  <si>
    <t>โครงการส่งเสริมอาชีพผู้สูงอายุ</t>
  </si>
  <si>
    <t>เพื่อให้ผู้สูงอายุใช้เวลาว่าง</t>
  </si>
  <si>
    <t>ผู้สูงอายุมีอาชีพและ</t>
  </si>
  <si>
    <t>ให้เกิดประโยชน์สร้างอาชีพและ</t>
  </si>
  <si>
    <t>มีรายได้ให้กับตนเอง</t>
  </si>
  <si>
    <t>รายได้ให้กับตนเองและครอบครัว</t>
  </si>
  <si>
    <t>และครอบครัว</t>
  </si>
  <si>
    <t>โครงการสร้างวินัยการออมในครัวเรือน</t>
  </si>
  <si>
    <t>เพื่อให้ผู้สูงอายุรู้จักการออมเงิน</t>
  </si>
  <si>
    <t>ผู้สูงอายุมีเงินออมไว้</t>
  </si>
  <si>
    <t>ไว้ใช้จ่ายในยามฉุกเฉิน</t>
  </si>
  <si>
    <t>ใช้จ่ายยามฉุกเฉิน</t>
  </si>
  <si>
    <t>โครงการส่งเสริมการออกกำลังกาย</t>
  </si>
  <si>
    <t>เพื่อจ่ายเป็นค่าใช้จ่ายต่างๆ</t>
  </si>
  <si>
    <t>ผู้สูงอายุมีสุขภาพแข็งแรง</t>
  </si>
  <si>
    <t>ในผู้สูงอายุ</t>
  </si>
  <si>
    <t xml:space="preserve"> ในการดำเนินโครงการส่งเสริม</t>
  </si>
  <si>
    <t>การออกกำลังกายในผู้สูงอายุ</t>
  </si>
  <si>
    <t>โครงการพัฒนาคุณภาพชีวิตผู้สูงอายุ</t>
  </si>
  <si>
    <t>ในการดำเนินโครงการพัฒนา</t>
  </si>
  <si>
    <t>คุณภาพชีวิตผู้สูงอายุ</t>
  </si>
  <si>
    <t>เพื่อพัฒนาเด็กเล็กให้มี</t>
  </si>
  <si>
    <t xml:space="preserve">เด็กเล็ก จำนวน 112 </t>
  </si>
  <si>
    <t>ศูนย์พัฒนาเด็กเล็กบ้านแดง</t>
  </si>
  <si>
    <t>ความพร้อมในการศึกษา</t>
  </si>
  <si>
    <t>จำนวน 112 คน</t>
  </si>
  <si>
    <t>คน พัฒนาได้อย่าง</t>
  </si>
  <si>
    <t xml:space="preserve">เด็กเล็ก จำนวน 35คน </t>
  </si>
  <si>
    <t>ศูนย์พัฒนาเด็กเล็กบ้านดงยาง</t>
  </si>
  <si>
    <t>จำนวน 35 คน</t>
  </si>
  <si>
    <t xml:space="preserve"> พัฒนาได้อย่าง</t>
  </si>
  <si>
    <t>พรพิบูลย์</t>
  </si>
  <si>
    <t>เด็กเล็ก จำนวน40 คน</t>
  </si>
  <si>
    <t>ศูนย์พัฒนาเด็กเล็กบ้านไชยวานน้อย</t>
  </si>
  <si>
    <t>จำนวน 40 คน</t>
  </si>
  <si>
    <t>โครงการจัดงานประเพณีบุญบั้งไฟ</t>
  </si>
  <si>
    <t xml:space="preserve"> ในการดำเนินโครงการจัดงาน</t>
  </si>
  <si>
    <t>ประเพณีบุญบั้งไฟ</t>
  </si>
  <si>
    <t>โครงการจัดงานบุญในช่วงเทศกาล</t>
  </si>
  <si>
    <t xml:space="preserve">เข้าพรรษา </t>
  </si>
  <si>
    <t>บุญในช่วงเทศกาลเข้าพรรษา</t>
  </si>
  <si>
    <t>โครงการก่อสร้างท่าน้ำสำหรับจัดงาน</t>
  </si>
  <si>
    <t>เพื่อใช้ในการจัดกิจกรรม</t>
  </si>
  <si>
    <t>ท่าน้ำจำนวน</t>
  </si>
  <si>
    <t>ประชาชนตำบลบ้านแดง</t>
  </si>
  <si>
    <t>ประเพณี</t>
  </si>
  <si>
    <t>ประเพณีของท้องถิ่น</t>
  </si>
  <si>
    <t>1 ท่า</t>
  </si>
  <si>
    <t>มีสถานที่จัดงานประ</t>
  </si>
  <si>
    <t>เพณีท้องถิ่น</t>
  </si>
  <si>
    <t>ก่อสร้างศูนย์พัฒนาเด็กเล็ก</t>
  </si>
  <si>
    <t>เพื่อใช้เป็นสถานที่จัดการ</t>
  </si>
  <si>
    <t>อาคารเรียน</t>
  </si>
  <si>
    <t>เด็กเล็กจำนวน 112 คน</t>
  </si>
  <si>
    <t>เรียนการสอนสำหรับเด็ก</t>
  </si>
  <si>
    <t>จำนวน  1 แห่ง</t>
  </si>
  <si>
    <t>มีพื้นที่ใช้สอยตาม</t>
  </si>
  <si>
    <t>มาตรฐาน ศพด.</t>
  </si>
  <si>
    <t>โครงการให้ความรู้เกี่ยวกัยสาธารณภัย</t>
  </si>
  <si>
    <t>เพื่อให้ประชาชนมีความรู้</t>
  </si>
  <si>
    <t>ประชาชนมีความรู้</t>
  </si>
  <si>
    <t>และการป้องกันภัยแก่ประชาชน</t>
  </si>
  <si>
    <t>เกี่ยวกับสาธารณภัยและ</t>
  </si>
  <si>
    <t>เกี่ยวกับสาธารณภัย</t>
  </si>
  <si>
    <t>การป้องกันภัย</t>
  </si>
  <si>
    <t>และการป้องกันภัย</t>
  </si>
  <si>
    <t>โครงการให้ความรู้เพื่อลดความเสี่ยง</t>
  </si>
  <si>
    <t>ในการเกิดภัยแก่ประชาชน</t>
  </si>
  <si>
    <t>สามารถลดความเสียงจาก</t>
  </si>
  <si>
    <t>ช่วยลดความเสี่ยง</t>
  </si>
  <si>
    <t>ภัยที่จะเกิดขึ้นได้</t>
  </si>
  <si>
    <t>จากภัยที่เกิดขึ้น</t>
  </si>
  <si>
    <t>โครงการรณรงค์สวมหมวกนิรภัย</t>
  </si>
  <si>
    <t>ความเข้าใจและตระหนัก</t>
  </si>
  <si>
    <t>และตระหนักถึงภัย</t>
  </si>
  <si>
    <t>ถึงภัยจากอุบัติเหตุ</t>
  </si>
  <si>
    <t>จากอุบัติเหตุ</t>
  </si>
  <si>
    <t>ประชาชนพื้นที่</t>
  </si>
  <si>
    <t>ลดการแพร่ระบาดของ</t>
  </si>
  <si>
    <t>โทษภัยของยาเสพติด ให้</t>
  </si>
  <si>
    <t>ยาเสพติดและเยาชวน</t>
  </si>
  <si>
    <t>มีความตื่นกลัวที่จะป้องกัน</t>
  </si>
  <si>
    <t>กลุ่มเสี่ยงไม่เข้าไปยุ่ง</t>
  </si>
  <si>
    <t>จังหวัดอุดรธานี</t>
  </si>
  <si>
    <t>และแก้ไขการแพร่ระบาด</t>
  </si>
  <si>
    <t>เกี่ยวกับยาเสพติด</t>
  </si>
  <si>
    <t>โครการติดตั้งหม้อแปลงไฟฟ้า</t>
  </si>
  <si>
    <t>และขยายเขตไฟฟ้าแรงต่ำ หมู่ที่13</t>
  </si>
  <si>
    <t>ส่วนที่  2  ยุทธศาสตร์องค์กรปกครองส่วนท้องถิ่น</t>
  </si>
  <si>
    <t xml:space="preserve">ส่วนที่  3  </t>
  </si>
  <si>
    <t xml:space="preserve">ส่วนที่  4  </t>
  </si>
  <si>
    <t>3.1 ยุทธศาสตร์การพัฒนาและแผนงาน</t>
  </si>
  <si>
    <t>3.2 บัญชีโครงการพัฒนาท้องถิ่น</t>
  </si>
  <si>
    <t>1.ความสัมพันธ์ระหว่างแผนพัฒนาระดับมหภาค</t>
  </si>
  <si>
    <t>1.1 แผนยุทธศาสตร์ชาติ 20 ปี</t>
  </si>
  <si>
    <t>ความเป็นมา</t>
  </si>
  <si>
    <t>1.2  แผนพัฒนาเศรษฐกิจและสังคมแห่งชาติ ฉบับที่ 12</t>
  </si>
  <si>
    <t>1.3 แผนพัฒนาภาคตะวันออกเฉียงเหนือ/แผนพัฒนากลุ่มจังหวัด/แผนพัฒนาจังหวัด</t>
  </si>
  <si>
    <t xml:space="preserve">       1.4 ยุทธศาสตร์การพัฒนาขององค์กรปกครองส่วนท้องถิ่นในเขตจังหวัด</t>
  </si>
  <si>
    <t>2. ยุทธศาสตร์ขององค์กรปกครองส่วนท้องถิ่น</t>
  </si>
  <si>
    <t>2.1 วิสัยทัศน์</t>
  </si>
  <si>
    <t>2.2 ยุทธศาสตร์</t>
  </si>
  <si>
    <t>2.3 เป้าประสงค์</t>
  </si>
  <si>
    <t>“ภายในปี  2565  ตำบลบ้านแดงเป็นตำบลคู่คุณธรรม  น้อมนำเศรษฐกิจพอเพียง”</t>
  </si>
  <si>
    <t>2.4 ตัวชี้วัด</t>
  </si>
  <si>
    <t>2.5 ค่าเป้าหมาย</t>
  </si>
  <si>
    <t>2.6 กลยุทธ์</t>
  </si>
  <si>
    <t>2.7 จุดยืนทางยุทธศาสตร์</t>
  </si>
  <si>
    <t>2.8 ความเชื่อมโยงของยุทธศาสตร์ในภาพรวม</t>
  </si>
  <si>
    <t>3. การวิเคราะห์เพื่อพัฒนาท้องถิ่น</t>
  </si>
  <si>
    <t xml:space="preserve">     3.1 การวิเคราะห์กรอบการจัดทำยุทธศาสตร์ขององค์กรปกครองส่วนท้องถิ่น</t>
  </si>
  <si>
    <t xml:space="preserve">เกิดปัญหาและอุปสรรค </t>
  </si>
  <si>
    <t>1.ภาระหน้าที่ การดิ้นรน ทำให้การทำงานที่ทำร่วมกับคนอื่น</t>
  </si>
  <si>
    <t>แบบ ผ. 02</t>
  </si>
  <si>
    <t>แผนพัฒนาท้องถิ่น (พ.ศ.2561-2565)</t>
  </si>
  <si>
    <t>และจิตบริการที่ดีต่อ</t>
  </si>
  <si>
    <t>เพื่อให้การจัดเก็บรายได้เป็น</t>
  </si>
  <si>
    <t>ไปด้วยความเรียบร้อยและ</t>
  </si>
  <si>
    <t>บริการประชาชน</t>
  </si>
  <si>
    <t>จำนวน 5 กิจกรรม</t>
  </si>
  <si>
    <t>ท้องถิ่นและเข้าถึง</t>
  </si>
  <si>
    <t>ข้อมูลข่าวสาร พ.ศ.2540และ</t>
  </si>
  <si>
    <t>การมีส่วนร่วมของประชาชน</t>
  </si>
  <si>
    <t>จนท.</t>
  </si>
  <si>
    <t>เพื่อให้มีพื้นที่รองรับภารกิจ</t>
  </si>
  <si>
    <t>และผู้รับบริการของหน่วยงาน</t>
  </si>
  <si>
    <t>สถานที่สำหรับจัดประชุม</t>
  </si>
  <si>
    <t>การจัดประชุมหรืออบรม</t>
  </si>
  <si>
    <t>จำนวน 15</t>
  </si>
  <si>
    <t>มีเครื่องจักรสามารถ</t>
  </si>
  <si>
    <t>ใช้งานได้ในการ</t>
  </si>
  <si>
    <t>ซ่อมแซมถนน</t>
  </si>
  <si>
    <t>ได้เผยแพร่ข้อมูลข่าว</t>
  </si>
  <si>
    <t>สารประชาชนได้ทราบ</t>
  </si>
  <si>
    <t>เพื่อพัฒนาบุคลากรชุมชนให้</t>
  </si>
  <si>
    <t>มีความรู้เกี่ยวกับพลังงาน</t>
  </si>
  <si>
    <t>ประโยชน์สูงสุดของสมุนไพร</t>
  </si>
  <si>
    <t>ไทย</t>
  </si>
  <si>
    <t>โครงการอบรมให้ความรู้เกี่ยวกับการ</t>
  </si>
  <si>
    <t>เข้าสู่ประชาคมอาเซียน</t>
  </si>
  <si>
    <t>โครงการอบรมคุณธรรมจริยธรรม</t>
  </si>
  <si>
    <t>บุคลากรในองค์กรของอบต.บ้านแดง</t>
  </si>
  <si>
    <t>โครงการอบรมและการเรียนรู้หลัก</t>
  </si>
  <si>
    <t>การใช้คอมพิวเตอร์เบื้องต้นให้แก่</t>
  </si>
  <si>
    <t>ส.อบต.และบุคลกรในหน่วยงาน</t>
  </si>
  <si>
    <t>เพื่อพัฒนาความรู้เฉพาะด้าน</t>
  </si>
  <si>
    <t>ให้กับบุคลากร</t>
  </si>
  <si>
    <t>จริยธรรมให้กับบุคลากร</t>
  </si>
  <si>
    <t>ในองค์กร</t>
  </si>
  <si>
    <t>มาตรฐานรับรองและปลอด</t>
  </si>
  <si>
    <t>โรคภัย</t>
  </si>
  <si>
    <t>ในเขตพื้นที่หมู่ แห่งที่ 1</t>
  </si>
  <si>
    <t>ซ่อมแซมสถานีสูบน้ำด้วย</t>
  </si>
  <si>
    <t>แผนพัฒนาท้องถิ่น (พ.ศ.2561 - 2565)</t>
  </si>
  <si>
    <t>ปี 2565</t>
  </si>
  <si>
    <t>รวม 5 ปี</t>
  </si>
  <si>
    <t>สำหรับ  โครงการที่เกินศักยภาพขององค์กรปกครองส่วนท้องถิ่น</t>
  </si>
  <si>
    <t>ก่อสร้างฝายน้ำล้น คศล.ห้วยยาง</t>
  </si>
  <si>
    <t>ตอนบน ม.4,15</t>
  </si>
  <si>
    <t>ปรับปรุงซ่อมแซมฝายเก็บน้ำลำ</t>
  </si>
  <si>
    <t xml:space="preserve"> ห้วยไร่ ม.15</t>
  </si>
  <si>
    <t xml:space="preserve">ขุดลอกคลองกุดโดนตอนใต้ </t>
  </si>
  <si>
    <t>ห้วยอีค้ำตอนบนและตอนใต้บุ่งไฮ ม.7</t>
  </si>
  <si>
    <t>โครงการปรับปรุงแหล่งน้ำห้วยยาง</t>
  </si>
  <si>
    <t>หล่อ หมู่ที่ 9</t>
  </si>
  <si>
    <t>โครงการปรับปรุงซ่อมแซมผิวทาง</t>
  </si>
  <si>
    <t>ถนนลูกรังสายหนองโน หมู่ที่ 13</t>
  </si>
  <si>
    <t>ซ่อมแซมฝายน้ำล้น หมู่ 10</t>
  </si>
  <si>
    <t xml:space="preserve">จำนวน 1  </t>
  </si>
  <si>
    <t xml:space="preserve">โครงการสร้างความเข้าใจในผู้สูงอายุ </t>
  </si>
  <si>
    <t>"กินยาอย่างไรให้ถูกวิธี"</t>
  </si>
  <si>
    <t xml:space="preserve"> โครงการจัดกิจกรรมวันสิ่งแวดล้อมโลก </t>
  </si>
  <si>
    <t>3.3 แผนงานการเกษตร</t>
  </si>
  <si>
    <t xml:space="preserve">   3.3 แผนงาน การเกษตร</t>
  </si>
  <si>
    <t>3.4 แผนงาน งบกลาง</t>
  </si>
  <si>
    <t xml:space="preserve"> นันทนาการ</t>
  </si>
  <si>
    <t>5. ยุทธศาสตร์  ด้านการสร้างความเข้มแข็งให้</t>
  </si>
  <si>
    <t xml:space="preserve"> ชุมชน สาธารณสุขและสิ่งแวดล้อม</t>
  </si>
  <si>
    <t>ปรับปรุงถนน คสล. และขยายไหล่ทาง</t>
  </si>
  <si>
    <t>จากสี่แยกร.ร.อนุบาลถึงสี่แยกสนง.</t>
  </si>
  <si>
    <t xml:space="preserve">ไฟฟ้า  </t>
  </si>
  <si>
    <t>ความยาว 100 เมตร</t>
  </si>
  <si>
    <t>ถึงหนองอ้อ</t>
  </si>
  <si>
    <t>ถนนสายหนองผักแว่น หนองบัวบาน</t>
  </si>
  <si>
    <t>จากบ้านนางขวัญใจ ศรีเดช ถึงถนน</t>
  </si>
  <si>
    <t>สายวัดป่าดงยางใหญ่</t>
  </si>
  <si>
    <t>ก่อสร้างถนนคอนกรีตเสริมเหล็ก</t>
  </si>
  <si>
    <t>จากบ้านดงไร่ถึงหมู่ที่ 13</t>
  </si>
  <si>
    <t>จากถนนข้างอบต.ถึงถนนหลังอบต.</t>
  </si>
  <si>
    <t>บ้าน นางหนูใหม่ กุลคำแดง</t>
  </si>
  <si>
    <t>ระยะทาง 300 เมตร</t>
  </si>
  <si>
    <t>จากบ้านนางจันเทือง อุปวงศ์ ถึง</t>
  </si>
  <si>
    <t>บ้านนายถวิล พลไชย</t>
  </si>
  <si>
    <t>ระยะทาง 350 เมตร</t>
  </si>
  <si>
    <t>จากบ้านนางคูณ สนาคะบุตร ถึง</t>
  </si>
  <si>
    <t>แผ่นดิน</t>
  </si>
  <si>
    <t>จากบ้านนางนฤมล ลุนไชยภา ถึง</t>
  </si>
  <si>
    <t>บ้าน นางลำปิง ศรโสภา</t>
  </si>
  <si>
    <t>บ้านนางมะลิจันทร์ บัวบาน</t>
  </si>
  <si>
    <t>จากบ้านนางทองคำ ชินโคตร ถึง</t>
  </si>
  <si>
    <t>จากถนนข้างรร.บ้านหนองผักแว่น</t>
  </si>
  <si>
    <t>ถึงวัดป่าบูรพาราม</t>
  </si>
  <si>
    <t>ลงหินลูกรังเพื่อซ่อมแซมถนนลูกรัง</t>
  </si>
  <si>
    <t>ที่เป็นหลุมเป็นบ่อถนนทุกเส้น หมู่ที่ 2</t>
  </si>
  <si>
    <t>ลงหินลูกรังซ่อมแซมถนนเป็นหลุมบ่อ</t>
  </si>
  <si>
    <t>ซ่อมแซมผิวทางถนนลูกรัง จากนาง</t>
  </si>
  <si>
    <t>นายสาย ถึงถนนรอบบ้านฝายห้วยยาง</t>
  </si>
  <si>
    <t xml:space="preserve">บุกเบิกยกร่องลงหินลูกรัง </t>
  </si>
  <si>
    <t>ลงหินลูกรังจากถนนทางหลวงชนบท</t>
  </si>
  <si>
    <t>บริเวณนา นางละครถึง ลำห้วยหลวง</t>
  </si>
  <si>
    <t>ลงหินลูกรังถนนเส้นรอบวัดไชยวาน</t>
  </si>
  <si>
    <t xml:space="preserve">วัฒนา </t>
  </si>
  <si>
    <t>ลงหินลูกรังถนน จากเส้นศูนย์พัฒนา</t>
  </si>
  <si>
    <t>เด็กเล็ก ถึงวังเลิงน้อยลำห้วยดาน</t>
  </si>
  <si>
    <t xml:space="preserve">ลงหินลูกรังถนน จากบ้านนายสุพัฒน์ </t>
  </si>
  <si>
    <t>ไชยแก้ว ถึง บ้านสุนัน นันทะสอน</t>
  </si>
  <si>
    <t>ซ่อมแซมถนนลูกรัง เส้นรอบป่าช้า</t>
  </si>
  <si>
    <t>ซ่อมแซมผิวทางถนนลูกรังจาก</t>
  </si>
  <si>
    <t>วัดโพธิ์ชัยถึงวังหนทางลง</t>
  </si>
  <si>
    <t>บุกเบิกถนนลูกรัง จากบ้านนางแสง</t>
  </si>
  <si>
    <t>ถึงลำห้วยบ้าน</t>
  </si>
  <si>
    <t xml:space="preserve">ก่อสร้างถนนคอนกรีตเสริมเหล็ก </t>
  </si>
  <si>
    <t xml:space="preserve">จากบ้านนางบุญมา ถึงบ้านนางขาน </t>
  </si>
  <si>
    <t>ไชยแก้ว</t>
  </si>
  <si>
    <t>บุกเบิกถนนพร้อมลงหินลูกรังในพื้นที่</t>
  </si>
  <si>
    <t>จากนายายสำลี โคตรสาขา ถึงนา</t>
  </si>
  <si>
    <t>นายตุ๊ ปกหา</t>
  </si>
  <si>
    <t>ลงหินลูกรัง พร้อมลงท่อ จากหน้า ร.ร.</t>
  </si>
  <si>
    <t xml:space="preserve">ดงยางถึงบ้านโพธิ์ </t>
  </si>
  <si>
    <t xml:space="preserve">ซ่อมแซมถนนลูกรังในพื้นที่ </t>
  </si>
  <si>
    <t xml:space="preserve">เส้นบ้าน นางบัวลอย เสริมแสง ถึง </t>
  </si>
  <si>
    <t>แยกเส้นบ้านโพธิ์– ดงยาง</t>
  </si>
  <si>
    <t>ปรับปรุงซ่อมแซมผิวทางถนนลูกรัง</t>
  </si>
  <si>
    <t xml:space="preserve">แยกนานายวิเชียร หาชะนนท์ ถึง </t>
  </si>
  <si>
    <t>นา นายปราณี  คำทองอินทร์</t>
  </si>
  <si>
    <t xml:space="preserve">เส้น นา นางสำลี โคตรสาขา </t>
  </si>
  <si>
    <t>ถึง นา นายสมดี  หลักชัย</t>
  </si>
  <si>
    <t>ซ่อมแซมถนนลูกรัง จากสายบ้านโพธิ์</t>
  </si>
  <si>
    <t>ถึงบะผ้าอ้อม</t>
  </si>
  <si>
    <t>ถึงหนองหวาย</t>
  </si>
  <si>
    <t>ซ่อมแซมถนนลูกรัง จากแยกบ้านโพธิ์</t>
  </si>
  <si>
    <t>ถึงโนนลือชัย</t>
  </si>
  <si>
    <t>ซ่อมแซมถนนลูกรังจากหลังร.ร.บ้าน</t>
  </si>
  <si>
    <t>โพธิ์ถึงบ้านดงยาง</t>
  </si>
  <si>
    <t>ทางแยกนานายยศศักดิ์ ถึง นานาย</t>
  </si>
  <si>
    <t xml:space="preserve">หนูพิน จันทร์จำนงศ์ </t>
  </si>
  <si>
    <t>1000 เมตร</t>
  </si>
  <si>
    <t xml:space="preserve">สายวัดป่าทองธรรมนิมิต ถึง บุ่งสะเดา </t>
  </si>
  <si>
    <t xml:space="preserve">ถนนกุดผาน นา นายไพรบูลย์ ถึง </t>
  </si>
  <si>
    <t>ลำน้อย นางสมจิตร</t>
  </si>
  <si>
    <t xml:space="preserve">ซ่อมแซมถนนลูกรังในพื้นที่จุดบ้าน </t>
  </si>
  <si>
    <t>ถนนศาลาห้วยอีค้ำ</t>
  </si>
  <si>
    <t>ทางไปนาผู้ใหญ่ภานุพงษ์ ถึง วัด</t>
  </si>
  <si>
    <t>ดงบ่อศิลา</t>
  </si>
  <si>
    <t xml:space="preserve">จากนานายสมเดชไปห้วยดาน </t>
  </si>
  <si>
    <t>และสายเชื่อมสายถนนลาดยาง</t>
  </si>
  <si>
    <t>ซ่อมแซมผิวถนนลูกรังหนองน้ำเกลือ</t>
  </si>
  <si>
    <t>บ้านแดง – บ้านไชยวานน้อยลง</t>
  </si>
  <si>
    <t>ห้วยดาน นานายดำรง ใต้ชมภู</t>
  </si>
  <si>
    <t>ซ่อมแซมถนนลูกรังในพื้นที่ ซอยเข้า</t>
  </si>
  <si>
    <t xml:space="preserve">บ้านนางสุนทร  ประวันนา  </t>
  </si>
  <si>
    <t>บุกเบิกถนนพร้อมลงหินลูกรัง จากข้าง</t>
  </si>
  <si>
    <t>ร้านน้ำดื่มประกายดาวไปถึงถนนเส้น</t>
  </si>
  <si>
    <t>บ้านแดงดงไร่ – บ้านแดง</t>
  </si>
  <si>
    <t xml:space="preserve">ห้วยแสง- หนองซำแฮด </t>
  </si>
  <si>
    <t xml:space="preserve">หนองภูดิน – บ้านโนนลือชัย </t>
  </si>
  <si>
    <t xml:space="preserve">ลงหินลูกรังเส้นจากทางห้วยแสง </t>
  </si>
  <si>
    <t>ถึงทางไปนาไชยวาน</t>
  </si>
  <si>
    <t>ปรับปรุงถนนดินที่เป็นหลุ่มเป็นบ่อ</t>
  </si>
  <si>
    <t>ในถนนบ้านดงไร่ หมู่ที่ 14</t>
  </si>
  <si>
    <t>ทุกเส้นที่เป็นหลุมเป็นบ่อ</t>
  </si>
  <si>
    <t>สายข้างบ้านผู้ใหญ่บ้าน – วัดพิศาล</t>
  </si>
  <si>
    <t>สุทธาวาท</t>
  </si>
  <si>
    <t xml:space="preserve">จากถนนสายหมู่ที่ 15 – หมู่ที่ 13 </t>
  </si>
  <si>
    <t>จากนานายอุดมเสียง ถึง คลองส่งน้ำ</t>
  </si>
  <si>
    <t xml:space="preserve">แห่งที่ 1 </t>
  </si>
  <si>
    <t xml:space="preserve">บ้านนางสวยสมถึงบ้านนางคำมุก </t>
  </si>
  <si>
    <t>ซ่อมแซมถนนคอนกรีตเสริมเหล็ก</t>
  </si>
  <si>
    <t>จากหน้าบ้านนายธณวัฒน์ ถึงบ้านนาย</t>
  </si>
  <si>
    <t>เวียงชัย</t>
  </si>
  <si>
    <t>จากบ้านนายภานุ เพียอาถึงถนน</t>
  </si>
  <si>
    <t>ลาดยางไปดงวังพัง</t>
  </si>
  <si>
    <t>เส้นบ้านโรงข้าวปุ้น จด ทางหลวง</t>
  </si>
  <si>
    <t xml:space="preserve">แผ่นดิน </t>
  </si>
  <si>
    <t>จากบ้านนางยุภาวรรณถึงบ้านนาย</t>
  </si>
  <si>
    <t>บุญหนา</t>
  </si>
  <si>
    <t>ระยะทาง 50 เมตร</t>
  </si>
  <si>
    <t>จากบ้านนายเดชถึงบ้านนางพิกุล</t>
  </si>
  <si>
    <t>จากบ้านนายขันตีถึงบ้านนายสมชาย</t>
  </si>
  <si>
    <t>จากบ้านนายมะลิถึงสามแยก</t>
  </si>
  <si>
    <t>ตะวันออกวัด</t>
  </si>
  <si>
    <t>ระยะทาง 100 เมตร</t>
  </si>
  <si>
    <t>ระยะทาง 150 เมตร</t>
  </si>
  <si>
    <t>ข้างโรงเรียนอนุบาลพิบูลย์รักษ์ ทาง</t>
  </si>
  <si>
    <t xml:space="preserve">ทิศใต้ เขตติดต่อหมู่ที่ 1 </t>
  </si>
  <si>
    <t xml:space="preserve">สายหน้าวัดระหว่างบ้านนายสมหมาย </t>
  </si>
  <si>
    <t>ปรับปรุงซ่อมแซมผิวถนนลูกรัง</t>
  </si>
  <si>
    <t>ลงท่อ 48 ท่อน</t>
  </si>
  <si>
    <t>หน้า กศน.</t>
  </si>
  <si>
    <t xml:space="preserve">ปรับปรุงถนน คอนกรีตเสริมเหล็ก </t>
  </si>
  <si>
    <t>มะนาวซาวบาท</t>
  </si>
  <si>
    <t>สายข้างศูนย์พัฒนาเด็กเล็กถึง วัดป่า</t>
  </si>
  <si>
    <t>สามัคคีสันติธรรม</t>
  </si>
  <si>
    <t xml:space="preserve">หมู่ที่ 11  </t>
  </si>
  <si>
    <t xml:space="preserve"> ระยะทาง 100 เมตร</t>
  </si>
  <si>
    <t xml:space="preserve">ซ่อมแซมถนน คอนกรีตเสริมเหล็ก </t>
  </si>
  <si>
    <t>พร้อมขยายยไหล่ทาง</t>
  </si>
  <si>
    <t>หมู่ที่ 13  ระยะทาง</t>
  </si>
  <si>
    <t>500 เมตร</t>
  </si>
  <si>
    <t>จากปากซอยข้างร้านธีรวัฒน์</t>
  </si>
  <si>
    <t>จากปากซอยข้างร้านภูเขียว</t>
  </si>
  <si>
    <t xml:space="preserve">หมู่ที่ 13  </t>
  </si>
  <si>
    <t>จากบ้านนางสมาน มีทรัพย์ ถึงถนน</t>
  </si>
  <si>
    <t>ลาดยางบ้านพรพิบูลย์</t>
  </si>
  <si>
    <t>ระยะทาง 200 ม.</t>
  </si>
  <si>
    <t>จากถนนลาดยางเส้นหนองหาน-เพ็ญ</t>
  </si>
  <si>
    <t>ถึงวัดป่าดงยางใหญ่</t>
  </si>
  <si>
    <t>ก่อสร้างถนนลาดยางจากเส้นหน้าวัด</t>
  </si>
  <si>
    <t>ถึงแยกบ้านไชยวาน</t>
  </si>
  <si>
    <t>ปรับปรุงถนนลาดยางจากเส้นทางเข้า</t>
  </si>
  <si>
    <t xml:space="preserve">บ้านโนนลือชัย </t>
  </si>
  <si>
    <t>พื้นที่ ม.9</t>
  </si>
  <si>
    <t>พื้นที่ ม.8</t>
  </si>
  <si>
    <t>ระยะทาง 100 ม.</t>
  </si>
  <si>
    <t>ซ่อมแซมถนนลูกรังที่เป็นหลุมเป็นบ่อ</t>
  </si>
  <si>
    <t>ถนนลูกรังในพื้นที่ หมู่ที่ 9</t>
  </si>
  <si>
    <t>ลงหินลูกรังในพื้นที่ จากหอน้ำประปา</t>
  </si>
  <si>
    <t xml:space="preserve">ถึงริมห้วยหลวง และ บุ่งมันปลา </t>
  </si>
  <si>
    <t xml:space="preserve">ก่อสร้างรางระบายน้ำคอนกรีตอัดแรง </t>
  </si>
  <si>
    <t xml:space="preserve">จากบ้านนายเลี่ยม ถึงบ้านนายชาญชัย </t>
  </si>
  <si>
    <t>จากบ้านนายดี บุญไชยถึงบ้านนาง</t>
  </si>
  <si>
    <t>ภิรดา โอณาวัฒน์</t>
  </si>
  <si>
    <t xml:space="preserve">ก่อสร้างรางระบายน้ำคอนกรีตอัดแรง  </t>
  </si>
  <si>
    <t>จากบ้านนายพุฒิเสษฐ์ถึงสี่แยกร้าน</t>
  </si>
  <si>
    <t>หน้าบ้านนายตำเลื่อน</t>
  </si>
  <si>
    <t>ถนนบ้านนางทุมาวดี จดทางหลวง</t>
  </si>
  <si>
    <t>2 ข้างทาง</t>
  </si>
  <si>
    <t>ระยะทาง 2 เมตร</t>
  </si>
  <si>
    <t>จากบ้านนางสุก สุโพธิ์ ถึง บ้าน</t>
  </si>
  <si>
    <t>นายสุรินทร์ โพธิ์วิหาร</t>
  </si>
  <si>
    <t>จากบ้านนายสมดี ถึง บ้านนาง</t>
  </si>
  <si>
    <t>สมพิศ เคล้ง</t>
  </si>
  <si>
    <t>จากแยกโรงน้ำ ถึงสามแยกทางลงไป</t>
  </si>
  <si>
    <t>สะพานห้วยหลวง</t>
  </si>
  <si>
    <t>ก่อสร้างลงท่อระบายน้ำถนนเส้น</t>
  </si>
  <si>
    <t>ท่อขนาด 80 ซม.</t>
  </si>
  <si>
    <t>จากแยก ร.ร.อนุบาล - ถนนสาย</t>
  </si>
  <si>
    <t>จากบ้านโนนลือชัย - บ้านหนองบัว</t>
  </si>
  <si>
    <t>จากบ้านโนนลือชัย - บ้านดงไร่</t>
  </si>
  <si>
    <t>จากบ้านโนนลือชัย - ป่าช้าบ้านโนน</t>
  </si>
  <si>
    <t>ลือชัย</t>
  </si>
  <si>
    <t>จากบ้านโนนลือชัย - ลำห้วยดาน</t>
  </si>
  <si>
    <t>จากบ้านโนนลือชัย - บ้านไชยวานน้อย</t>
  </si>
  <si>
    <t>รอบตลาดสด อบต.บ้านแดง</t>
  </si>
  <si>
    <t>สี่แยก ร.ร.อนุบาล - หน้าอำเภอ</t>
  </si>
  <si>
    <t>ฝั่งบ้านนางหนูเปลี่ยน</t>
  </si>
  <si>
    <t>300 เมตร</t>
  </si>
  <si>
    <t>ข้างวัดป่าสามัคคีสันติธรรมไปถึงหน้า</t>
  </si>
  <si>
    <t xml:space="preserve"> ร.พ.พิบูลย์รักษ์</t>
  </si>
  <si>
    <t>ขุดคลองระบายน้ำจากเส้นบ้านดงยาง</t>
  </si>
  <si>
    <t>ถึงบ้านแดง ม.13</t>
  </si>
  <si>
    <t>ปรัปปรุงซ่อมแซมท่อระบายน้ำพร้อม</t>
  </si>
  <si>
    <t>ขยายขนาดท่อระบายน้ำสายบ้าน</t>
  </si>
  <si>
    <t>ดงยางไปบ้านดงไร่</t>
  </si>
  <si>
    <t>3000 เมตร</t>
  </si>
  <si>
    <t>ก่อสร้างฝายและท่อลอดเหลี่ยม</t>
  </si>
  <si>
    <t>ลำห้วยแคน</t>
  </si>
  <si>
    <t>ขุดลอกหนองฮี</t>
  </si>
  <si>
    <t>ขุดลอกหนองมน</t>
  </si>
  <si>
    <t>ซ่อมแซมฝายน้ำล้น ม.2</t>
  </si>
  <si>
    <t>ซ่อมแซมฝายห้วยยาง หมู่ 10</t>
  </si>
  <si>
    <t>ที่นานางบาง  พาที และนายขันตี</t>
  </si>
  <si>
    <t>ขุดลอกห้วยบ้านตอนล่าง</t>
  </si>
  <si>
    <t>ก่อสร้างฝายเก็บท่ากฐินตอนล่าง</t>
  </si>
  <si>
    <t>ลำห้วยบ้าน</t>
  </si>
  <si>
    <t>ลำห้วยยางตอนบน</t>
  </si>
  <si>
    <t>ซ่อมแซมฝายน้ำน้ำล้นลำห้วยแสง</t>
  </si>
  <si>
    <t>ขุดลอกคลองน้ำ ห้วยน้ำขาวจาก</t>
  </si>
  <si>
    <t>ห้วยยางตอนบน จากนานางดำ ถึง</t>
  </si>
  <si>
    <t>นานายเส็ง  บุญภา</t>
  </si>
  <si>
    <t xml:space="preserve"> 700 เมตร</t>
  </si>
  <si>
    <t>ปรับปรุงฝายน้ำล้นห้วยอีค้ำ  ม.7</t>
  </si>
  <si>
    <t>บ้านแดงถึงบ้านโพธิ์</t>
  </si>
  <si>
    <t>ขุดลอกคลองกุดผ่าน</t>
  </si>
  <si>
    <t xml:space="preserve">หมู่บ้าน </t>
  </si>
  <si>
    <t>อีค้ำ(ตอนบน) หมู่ที่ 13</t>
  </si>
  <si>
    <t>ก่อสร้างฝายน้ำลำห้วยไร่</t>
  </si>
  <si>
    <t xml:space="preserve">ไฟฟ้าแห่งที่ 2 </t>
  </si>
  <si>
    <t>ขุดลอกห้วยบุ่งงิ้ว</t>
  </si>
  <si>
    <t>ขุดลอกหนองวังเลิง</t>
  </si>
  <si>
    <t xml:space="preserve">ต่อเติมศาลาประชาคม </t>
  </si>
  <si>
    <t>หมู่ที่  5</t>
  </si>
  <si>
    <t>ก่อสร้างหอถังประปา ติดตั้งระบบ</t>
  </si>
  <si>
    <t>ไฟฟ้า ที่บ้านนายทองคูณ สมสนุก</t>
  </si>
  <si>
    <t>สนับสนุนจักรสาน หมู่ที่ 2</t>
  </si>
  <si>
    <t>หมูที่ 9</t>
  </si>
  <si>
    <t>ขยายเขตไฟฟ้าเพื่อการเกษตร</t>
  </si>
  <si>
    <t>จากบ้านนางลักษิณา บุญพาถึงหนองอ้อ</t>
  </si>
  <si>
    <t>จากวัดโพธิ์ชัยถึงวังหนทางลง</t>
  </si>
  <si>
    <t>จากหมู่บ้านถึงลำห้วยหลวง</t>
  </si>
  <si>
    <t>จากบ้านแดงถึงบ้านโพธิ์</t>
  </si>
  <si>
    <t>จากหมู่บ้านไปบ้านดงไร่</t>
  </si>
  <si>
    <t>จากหมู่บ้านไปลำห้วยดาน</t>
  </si>
  <si>
    <t>จากหมู่บ้านไปบ้านแดง หมู่ที่ 11</t>
  </si>
  <si>
    <t>จากหมู่บ้านไปบ้านหนองบัวสะอาด</t>
  </si>
  <si>
    <t>จากป้อมยาม หมู่ที่ 10 ไปโรงฆ่าสัตว์</t>
  </si>
  <si>
    <t>จากหนองภูดิน-สี่แยกโนนลือชัย-</t>
  </si>
  <si>
    <t>หนองบัวสะอาด-ดงไร่</t>
  </si>
  <si>
    <t>จากบ้านนางนันดา ประวัติรัตน์ ถึง</t>
  </si>
  <si>
    <t>นานายประสิทธิ์ หมื่นศรีภูมิ</t>
  </si>
  <si>
    <t>จากบ้านนายส่วน เศษเกีย ถึง บ้านนาย</t>
  </si>
  <si>
    <t>แสน  ใจบุญ</t>
  </si>
  <si>
    <t>จากวัดป่าดงยางใหญ่ - นา นายวีระชัย</t>
  </si>
  <si>
    <t>อ่วมงามทรัพย์</t>
  </si>
  <si>
    <t>สายทางหลวงชนบท-หนองอ้อ-วังใหญ่</t>
  </si>
  <si>
    <t>สายทางในหมู่บ้านถึงวังลาดยาว</t>
  </si>
  <si>
    <t>250 เมตร</t>
  </si>
  <si>
    <t>สายทางในหมู่บ้านถึงวังเลิงยาว</t>
  </si>
  <si>
    <t>จากนานางสายใจ บุญภา ถึง เส้นทาง</t>
  </si>
  <si>
    <t>สายทางในหมู่บ้านไปต.นาทราย</t>
  </si>
  <si>
    <t>ระยะทาง 3,000 เมตร</t>
  </si>
  <si>
    <t>สายทางไปบ้านหนองบัวสะอาด</t>
  </si>
  <si>
    <t>สายทางไปบ้านดงไร่</t>
  </si>
  <si>
    <t>สายทางไปบ้านแดง</t>
  </si>
  <si>
    <t>ข้างศาลาโพธิ์ทอง</t>
  </si>
  <si>
    <t>สายทางบ้านแดง-ดงไร่</t>
  </si>
  <si>
    <t>สายทางในหมู่บ้าน ม.12ไปตำบล</t>
  </si>
  <si>
    <t>ดอนกลอย</t>
  </si>
  <si>
    <t>สายทางในหมู่บ้านถึงบ้านแดง ม.11</t>
  </si>
  <si>
    <t>จากบ้านนายไสว  ทองวิธิ ถึงทาง</t>
  </si>
  <si>
    <t>หลวงชนบท</t>
  </si>
  <si>
    <t xml:space="preserve">ขยายเขตไฟฟ้าแรงสูง </t>
  </si>
  <si>
    <t>จากนานายบุญญา ผุดจำปีถึงบุ่งสะเดา</t>
  </si>
  <si>
    <t>จากบ้านหนองผักแว่นถึงวังใหญ่</t>
  </si>
  <si>
    <t>จากบ้านแดง ไปบ้านโพธิ์</t>
  </si>
  <si>
    <t>จากบ้านแดง หมู่ที่ 8 ไป ตำบลนาทราย</t>
  </si>
  <si>
    <t>จากบ้านแดง หมู่ที่ 11 ไปบ้านหนองบัว</t>
  </si>
  <si>
    <t>จากนานางสุมา สีสมน้อยไปนานายจันทร์</t>
  </si>
  <si>
    <t>จากบ้านพรพิบูลย์ ถึงบ้านแดง หมู่ที่ 13</t>
  </si>
  <si>
    <t>จากบ้านพรพิบูลย์ ถึงบ้านดงไร่ หมู่ที่ 14</t>
  </si>
  <si>
    <t>ติดตั้งไฟฟ้าแสงสว่าง  จำนวน 6 จุด</t>
  </si>
  <si>
    <t>1.จุดหน้าบ้านนายสุพัฒ  ไชยแก้ว</t>
  </si>
  <si>
    <t>2.จุดหน้าบ้านนายสมถวิล ศรีวิชา</t>
  </si>
  <si>
    <t>3.จุดหน้าบ้านอ่อนสา จุมพลหล้า</t>
  </si>
  <si>
    <t>4.จุดหน้าลานโพธิ์</t>
  </si>
  <si>
    <t>5.จุดวัดโพธิ์ชัย</t>
  </si>
  <si>
    <t>ติดตั้งไฟฟ้าแสงสว่างในหมู่บ้าน</t>
  </si>
  <si>
    <t>จำนวน 10จุด</t>
  </si>
  <si>
    <t>ก่อสร้างห้องน้ำตลาดสด อบต.บ้านแดง</t>
  </si>
  <si>
    <t xml:space="preserve">หมู่ที่ 1 </t>
  </si>
  <si>
    <t xml:space="preserve">ปริมาณหินลูกรัง </t>
  </si>
  <si>
    <t xml:space="preserve">790 ลบ.ม.กว้าง </t>
  </si>
  <si>
    <t>ระยะทาง 1,500 เมตร</t>
  </si>
  <si>
    <t>ซ่อมแซมหลุมบ่อ</t>
  </si>
  <si>
    <t xml:space="preserve"> ไม่น้อยกว่า725  ลบ.ม.</t>
  </si>
  <si>
    <t>ระยะทาง 400 เมตร</t>
  </si>
  <si>
    <t>ระยะทาง 2,000 เมตร</t>
  </si>
  <si>
    <t>ซ่อมแซมถนนที่เป็นหลุม</t>
  </si>
  <si>
    <t>ปริมาณหิน1,310 ลบ.ม.</t>
  </si>
  <si>
    <t>ก 4 ม.ยาว 1,100 ม.</t>
  </si>
  <si>
    <t>ทุกเส้นทางที่เป็นหลุม</t>
  </si>
  <si>
    <t>ซ่อมแซมถนนปริมาณหิน</t>
  </si>
  <si>
    <t>ก 4 ม. ย 2,000 ม.</t>
  </si>
  <si>
    <t>ระยะทาง 40 เมตร</t>
  </si>
  <si>
    <t xml:space="preserve">ปรับปรุงไหล่ทาง </t>
  </si>
  <si>
    <t>หินไม่น้อยกว่า505 ลบ.ม.</t>
  </si>
  <si>
    <t>หลังศูนย์พัฒนาเด็กเล็ก อบต.</t>
  </si>
  <si>
    <t>กว้าง 5 ม. ยาว 36 เมตร</t>
  </si>
  <si>
    <t>180 ตร.ม.ไหล่ทาง0.50ม.</t>
  </si>
  <si>
    <t>หนา0.15ม.พื้นที่ไม่น้อยกว่า</t>
  </si>
  <si>
    <t>ไหล่ทาง ก.0.50ม.</t>
  </si>
  <si>
    <t>ขยายไหล่ทางถนนคสล.</t>
  </si>
  <si>
    <t xml:space="preserve">60 ท่อนบ่อพัก 0.60ม. </t>
  </si>
  <si>
    <t xml:space="preserve">2บ่อ ลงหินลูกรังกลบหลังท่อ </t>
  </si>
  <si>
    <t xml:space="preserve"> ระยะทาง 65 เมตร</t>
  </si>
  <si>
    <t>ความยาว 150 เมตร</t>
  </si>
  <si>
    <t>ปัญหาน้ำท่วมขังลดลง</t>
  </si>
  <si>
    <t>ปริมาณ  5,000 ลบ.ม.</t>
  </si>
  <si>
    <t>แต่งคันดิน ริมาณดินขุด</t>
  </si>
  <si>
    <t>ตรวจคุณภาพน้ำ</t>
  </si>
  <si>
    <t>การอุปโภคที่ได้มาตรฐาน</t>
  </si>
  <si>
    <t>ระยะทาง1,000 เมตร</t>
  </si>
  <si>
    <t>จากนานายบุญตา  บุญภา ถึงนานาย</t>
  </si>
  <si>
    <t>พรมมา  คำศรีระภาพ</t>
  </si>
  <si>
    <t>ระยะยทาง1,000 เมตร</t>
  </si>
  <si>
    <t xml:space="preserve">พื้นที่ สายทางไปนานายวีระชัย </t>
  </si>
  <si>
    <t>ระยะยทาง800 เมตร</t>
  </si>
  <si>
    <t xml:space="preserve"> ติดตั้งถัง 4,000 ล.</t>
  </si>
  <si>
    <t>ตลาดสดอบต.บ้านแดง เพื่อปรับปรุง</t>
  </si>
  <si>
    <t>ระบบบำบัดน้ำเสีย</t>
  </si>
  <si>
    <t xml:space="preserve">หมู่ที่ 11 </t>
  </si>
  <si>
    <t>ตลาดสด อบต.</t>
  </si>
  <si>
    <t>ตลาดสด</t>
  </si>
  <si>
    <t>ปีละ 1 กิจกรรม</t>
  </si>
  <si>
    <t>โครงการส่งเสริมบทบาทและเชิดชู</t>
  </si>
  <si>
    <t>ผู้สูงอายุตำบลบ้านแดง</t>
  </si>
  <si>
    <t>ยุทธศาสตร์ที่ 3  การยกระดับคุณภาพชีวิตเพื่อสร้างความเข้มแข็งให้สังคม มีความพร้อมรับการเปลี่ยนแปลงทางเศรษฐกิจ สังคม และวัฒนธรรม</t>
  </si>
  <si>
    <t>ก.ยุทธศาสตร์ที่ 3  การยกระดับคุณภาพชีวิตเพื่อสร้างความเข้มแข็งให้สังคม มีความพร้อมรับการเปลี่ยนแปลงทางเศรษฐกิจ สังคม และวัฒนธรรม</t>
  </si>
  <si>
    <t>ก.ยุทธศาสตร์ที่ 4  การพัฒนาการท่องเที่ยวเชิงอนุรักษ์ การบริการ และการส่งเสริมศิลปวัฒนธรรมประเพณีท้องถิ่น</t>
  </si>
  <si>
    <t>อุดหนุนกิจกรรมเหล่า</t>
  </si>
  <si>
    <t>โครงการดูแลสุขภาพผู้สูงอายุ ผู้พิการ</t>
  </si>
  <si>
    <t>และผู้ด้อยโอกาส</t>
  </si>
  <si>
    <t>ต่อเติมศูนย์ส่งเสริมสุขภาพผู้สูงอายุ</t>
  </si>
  <si>
    <t>พร้อมจัดซื้อเครื่องออกกำลังกาย ม.12</t>
  </si>
  <si>
    <t>จัดซื้อเครื่องออกกำลังกายสำหรับผู้สูง</t>
  </si>
  <si>
    <t>อายุชมรมผู้สูงอายุตำบลบ้านแดง</t>
  </si>
  <si>
    <t>สนับสนุนทุนการซ่อมแซมบ้านที่อยู่</t>
  </si>
  <si>
    <t>อาศัยให้แก่ผู้ขาดแคลนและยากจน</t>
  </si>
  <si>
    <t>เพื่อช่วยเหลือผู้ขาดแคลนใน</t>
  </si>
  <si>
    <t>โครงการส่งเสริมอาชีพหมู่บ้าน</t>
  </si>
  <si>
    <t>เศรษฐกิจพอเพียงต้นแบบ</t>
  </si>
  <si>
    <t>เพื่อส่งเสริมให้หมู่บ้านเป็น</t>
  </si>
  <si>
    <t>หมู่บ้านเข้มแข็ง พึ่งพาตนเองได้</t>
  </si>
  <si>
    <t>โครงการอบรมให้ความรู้สมาชิกกลุ่ม</t>
  </si>
  <si>
    <t>ผู้ใช้น้ำในการจัดตั้งสหกรณ์ผู้ใช้น้ำ</t>
  </si>
  <si>
    <t>โครงการเพิ่มศักยภาพเด็กและเยาวชน</t>
  </si>
  <si>
    <t>ไทยสู่ประชาคมอาเซียน</t>
  </si>
  <si>
    <t>โครงการส่งเสริมกิจกรรมเด็กและ</t>
  </si>
  <si>
    <t>เยาวชน</t>
  </si>
  <si>
    <t>โครงการส่งเสริมความรักและความ</t>
  </si>
  <si>
    <t>อบอุ่นในครอบครัว</t>
  </si>
  <si>
    <t>อายุ</t>
  </si>
  <si>
    <t>เพื่อจ่ายเป็นค่าจัดกิจกรรม</t>
  </si>
  <si>
    <t>เกี่ยวกับเด็กและเยาวชน</t>
  </si>
  <si>
    <t>เพื่อส่งเสริมให้ประชาชนมีอาชีพ</t>
  </si>
  <si>
    <t>เสริมเพิ่มรายได้และพึ่งพาตนเอง</t>
  </si>
  <si>
    <t>เพื่อสร้างความสุขให้กับผู้สูง</t>
  </si>
  <si>
    <t xml:space="preserve"> บ้านแดง </t>
  </si>
  <si>
    <t xml:space="preserve">บ้านหนองผักแว่น   </t>
  </si>
  <si>
    <t xml:space="preserve">ประดิษฐ์ </t>
  </si>
  <si>
    <t xml:space="preserve">พื้นเมืองดงยางพรพิบูลย์ </t>
  </si>
  <si>
    <t>บ้านดอนเขือง</t>
  </si>
  <si>
    <t xml:space="preserve"> สุกรบ้านแดง </t>
  </si>
  <si>
    <t xml:space="preserve">บ้านไชยวาน </t>
  </si>
  <si>
    <t xml:space="preserve">สนับสนุนกลุ่มเลี้ยงสัตว์บ้านไชยวาน </t>
  </si>
  <si>
    <t xml:space="preserve">สนับสนุนกลุ่มเลี้ยงโคบ้านโนนลือชัย </t>
  </si>
  <si>
    <t xml:space="preserve">สนับสนุนกลุ่มธุรกิจเสื้อผ้า </t>
  </si>
  <si>
    <t xml:space="preserve">เกษตรกรบ้านดงไร่  </t>
  </si>
  <si>
    <t xml:space="preserve">พรพิบูลย์บ้านพรพิบูลย์ </t>
  </si>
  <si>
    <t>ในเรื่องการกินยาให้ถูกวิธี</t>
  </si>
  <si>
    <t>เพื่อเพิ่มความรู้ให้กับผู้สูงอายุ</t>
  </si>
  <si>
    <t>เพื่อส่งเสริมและพัฒนา</t>
  </si>
  <si>
    <t>ศักยภาพการจัดการศึกษา</t>
  </si>
  <si>
    <t>อาหารกลางวันของนักเรียน</t>
  </si>
  <si>
    <t>โครงการสอนภาษาต่างประเทศให้กับ</t>
  </si>
  <si>
    <t xml:space="preserve">ผู้นำชุมชน </t>
  </si>
  <si>
    <t xml:space="preserve">หมู่ที่ 1 - 15 </t>
  </si>
  <si>
    <t>สนับสนุนค่าใช้จ่ายการบริหารสถาน</t>
  </si>
  <si>
    <t>โอกาสในสังกัด อบต.บ้านแดง</t>
  </si>
  <si>
    <t>เด็กเล็กที่ครอบครัวยากจน ด้อย</t>
  </si>
  <si>
    <t>โครงการช่วยเหลือเด็กนักเรียน ศพด.</t>
  </si>
  <si>
    <t>อาหารเสริม(นม) อย่าง</t>
  </si>
  <si>
    <t>จำนวน 8 ร.ร.</t>
  </si>
  <si>
    <t>จำนวน 5 ร.ร.</t>
  </si>
  <si>
    <t>เพื่อให้ผู้นำสามารถพูดภาษา</t>
  </si>
  <si>
    <t>ต่างประเทศได้และเผยแพร่ต่อไป</t>
  </si>
  <si>
    <t>อุดหนุนค่าอาหารกลางวันโรงเรียนใน</t>
  </si>
  <si>
    <t>สังกัด สพฐ. ในพื้นที่</t>
  </si>
  <si>
    <t>อันตรายและเตรียมการ</t>
  </si>
  <si>
    <t>ป้องกันได้ทันเหตุการณ์</t>
  </si>
  <si>
    <t>เด็กนักเรียนได้รับความ</t>
  </si>
  <si>
    <t>สนุกสนานจากการจัด</t>
  </si>
  <si>
    <t>กิจกรรมและกล้าแสดง</t>
  </si>
  <si>
    <t>ดีระหว่างเด็กกับผู้ปกครอง</t>
  </si>
  <si>
    <t>ออกสร้างความสัมพันธ์อัน</t>
  </si>
  <si>
    <t>บุคลากรครูได้พัฒนาตน</t>
  </si>
  <si>
    <t>เองในการผลิตสื่อการเรียน</t>
  </si>
  <si>
    <t>การสอนและเด็กนักเรียน</t>
  </si>
  <si>
    <t>ร้อยละที่ผู้</t>
  </si>
  <si>
    <t>ปกครองมีความ</t>
  </si>
  <si>
    <t>กำลังใจในการปฏิบัติงาน</t>
  </si>
  <si>
    <t>เพื่อนักเรียนได้รับการพัฒนา</t>
  </si>
  <si>
    <t>ความรู้อย่างมีประสิทธิภาพ</t>
  </si>
  <si>
    <t>นักเรียนได้รับการพัฒนา</t>
  </si>
  <si>
    <t>ก่อสร้างลานสนามเด็กเล่น ศูนย์พัฒนา</t>
  </si>
  <si>
    <t xml:space="preserve">เด็กเล็กอบต.บ้านแดง </t>
  </si>
  <si>
    <t>ประชาชนได้ความรู้สืบทอด</t>
  </si>
  <si>
    <t>ภูมิปัญญาชาวบ้านต่อไป</t>
  </si>
  <si>
    <t>จำนวน 1 อาคาร</t>
  </si>
  <si>
    <t>โครงการก่อสร้างห้องน้ำศูนย์พัฒนา</t>
  </si>
  <si>
    <t>ก่อสร้างอาคารอเนกประสงค์</t>
  </si>
  <si>
    <t>ศูนย์พัฒนาเด็กเล็ก อบต.บ้านแดง</t>
  </si>
  <si>
    <t>เพื่อมีสถานที่ในการจัดกิจกรรม</t>
  </si>
  <si>
    <t>สำหรับเด็กนักเรียน</t>
  </si>
  <si>
    <t>มีสถานที่ในการจัดกิจกรรม</t>
  </si>
  <si>
    <t>บริเวณสนามข้างอาคาร อบต.บ้านแดง</t>
  </si>
  <si>
    <t>ต่างๆ ของ อบต.</t>
  </si>
  <si>
    <t>ปรับปรุงโรงฆ่าสัตว์ อบต.บ้านแดง</t>
  </si>
  <si>
    <t>เพื่อให้โรงฆ่าสัตว์สะอาดและ</t>
  </si>
  <si>
    <t>ถูกหลักอนามัย</t>
  </si>
  <si>
    <t>ที่ถูกสุขลักษณะ</t>
  </si>
  <si>
    <t>มีสถานที่ในการฆ่าสัตว์</t>
  </si>
  <si>
    <t>การจัดงานประเพณีสำคัญใน</t>
  </si>
  <si>
    <t>4กิจกรรม</t>
  </si>
  <si>
    <t>รณรงค์ให้เจ้าหน้าที่และประชาชน</t>
  </si>
  <si>
    <t>แต่งกายด้วยผ้ามัดหมี่ย้อมคราม</t>
  </si>
  <si>
    <t>4 กิจกรรม</t>
  </si>
  <si>
    <t xml:space="preserve">อุดหนุนหมู่บ้าน จัดงานประเพณีท้องถิ่น </t>
  </si>
  <si>
    <t>เพื่อป้องกันภัยและเพิ่มความ</t>
  </si>
  <si>
    <t>เพื่อจัดกิจกรรมพัฒนาศักยภาพ</t>
  </si>
  <si>
    <t>การปฏิบัติหน้าที่อปพร.</t>
  </si>
  <si>
    <t>โครงการให้ความรู้เกี่ยวกับการป้องกัน</t>
  </si>
  <si>
    <t>และระงับอัคคีภัยแก่ประชาชน</t>
  </si>
  <si>
    <t>เพื่อให้ประชาชนมีความรู้ในการ</t>
  </si>
  <si>
    <t>ป้องกันอัคคีภัยอย่างถูกวิธี</t>
  </si>
  <si>
    <t>และบรรเทาสาธารณภัยแก่ประชาชน</t>
  </si>
  <si>
    <t>รณรงค์ประชาสัมพันธ์การป้องกันไฟป่า</t>
  </si>
  <si>
    <t>และการจุดเผาไฟทำการเกษตร</t>
  </si>
  <si>
    <t>เพื่อปลูกจิตสำนึกประชาชนงด</t>
  </si>
  <si>
    <t>เผาป่ามีความรู้ในการป้องกันไฟป่า</t>
  </si>
  <si>
    <t>ให้ความรู้เกี่ยวกับการป้องกันและ</t>
  </si>
  <si>
    <t>บรรเทาอุบัติภัยทางถนนแก่ประชาชน</t>
  </si>
  <si>
    <t>โครงการบริหารจัดการขยะในชุมชน</t>
  </si>
  <si>
    <t>ปราบปรามและแก้ไขปัญหาการแพร่</t>
  </si>
  <si>
    <t>ระบาดยาเสพติด  อำเภอพิบูลย์รักษ์</t>
  </si>
  <si>
    <t>เด็กเยาวชนรู้ภัยจากการสูบ</t>
  </si>
  <si>
    <t>เพื่อเป็นค่าใช้จ่ายในการดำเนิน</t>
  </si>
  <si>
    <t>ประชาชนรู้จักบริหารจัดการ</t>
  </si>
  <si>
    <t>อนามัยสมบูรณ์แข็งแรง</t>
  </si>
  <si>
    <t>ได้รับโภชนาการครบถ้วน</t>
  </si>
  <si>
    <t>อุดหนุนกรรมการหมู่ที่ 1 โครงการควบคุม</t>
  </si>
  <si>
    <t>โรคขาดสารไอโอดีน</t>
  </si>
  <si>
    <t>อุดหนุนกรรมการหมู่ที่ 1 โครงการตรวจ</t>
  </si>
  <si>
    <t>สุขภาพเคลื่อนที่</t>
  </si>
  <si>
    <t>เพื่อให้ประชาชนมีสุขภาพ</t>
  </si>
  <si>
    <t>อุดหนุนกรรมการหมู่ที่ 1 โครงการส่งเสริม</t>
  </si>
  <si>
    <t>โภชนาการและสุขภาพอนามัยแม่และเด็ก</t>
  </si>
  <si>
    <t>อุดหนุนกรรมการหมู่ที่ 2 โครงการตรวจ</t>
  </si>
  <si>
    <t>อุดหนุนกรรมการหมู่ที่ 2 โครงการสืบสาน</t>
  </si>
  <si>
    <t>พระราชปณิธาน สมเด็จย่าต้านภัยมะเร็ง</t>
  </si>
  <si>
    <t>เต้านม</t>
  </si>
  <si>
    <t>ขึ้นไปได้รับการตรวจ</t>
  </si>
  <si>
    <t>มะเร็ง</t>
  </si>
  <si>
    <t>เพื่อให้ชุมชุนตระหนักถึง</t>
  </si>
  <si>
    <t>อันตรายจากภัยของยาเสพติด</t>
  </si>
  <si>
    <t>อุดหนุนกรรมการหมู่ที่ 2 โครงการรณรงค์และแก้ไข</t>
  </si>
  <si>
    <t xml:space="preserve">ปัญหายาเสพติด To be number one </t>
  </si>
  <si>
    <t>อุดหนุนกรรมการหมู่ที่ 3 โครงการควบคุม</t>
  </si>
  <si>
    <t>อุดหนุนกรรมการหมู่ที่ 3 โครงการส่งเสริม</t>
  </si>
  <si>
    <t>อุดหนุนกรรมการหมู่ที่ 3 โครงการตรวจ</t>
  </si>
  <si>
    <t>อุดหนุนกรรมการหมู่ที่ 4 โครงการควบคุม</t>
  </si>
  <si>
    <t>อุดหนุนกรรมการหมู่ที่ 4 โครงการส่งเสริม</t>
  </si>
  <si>
    <t>อุดหนุนกรรมการหมู่ที่ 4 โครงการตรวจ</t>
  </si>
  <si>
    <t>อุดหนุนกรรมการหมู่ที่ 5 โครงการควบคุม</t>
  </si>
  <si>
    <t>อุดหนุนกรรมการหมู่ที่ 5 โครงการตรวจ</t>
  </si>
  <si>
    <t>อุดหนุนกรรมการหมู่ที่ 5 โครงการช่วยลด</t>
  </si>
  <si>
    <t>การติดเชื้อเอดส์จากแม่สู่ลูก</t>
  </si>
  <si>
    <t>ติดต่อของโรคเอดส์จากแม่สู่</t>
  </si>
  <si>
    <t>ลูกและวิธีป้องกัน</t>
  </si>
  <si>
    <t>ชุมชนได้รับรู้เรื่องการ</t>
  </si>
  <si>
    <t>ติดต่อของโรคเอดส์จาก</t>
  </si>
  <si>
    <t>แม่สู่ลูกและวิธีป้องกัน</t>
  </si>
  <si>
    <t>เพื่อให้หญิงตั้งครรภ์และเด็กได้</t>
  </si>
  <si>
    <t>รับโภชนาการครบถ้วน</t>
  </si>
  <si>
    <t>อุดหนุนกรรมการหมู่ที่ 6 โครงการตรวจ</t>
  </si>
  <si>
    <t>อุดหนุนกรรมการหมู่ที่ 6 โครงการสืบสาน</t>
  </si>
  <si>
    <t>อุดหนุนกรรมการหมู่ที่ 6 โครงการควบคุม</t>
  </si>
  <si>
    <t>อุดหนุนกรรมการหมู่ที่ 7 โครงการควบคุม</t>
  </si>
  <si>
    <t>อุดหนุนกรรมการหมู่ที่ 7 โครงการตรวจ</t>
  </si>
  <si>
    <t xml:space="preserve">และแก้ไขปัญหายาเสพติด To be </t>
  </si>
  <si>
    <t xml:space="preserve">number one </t>
  </si>
  <si>
    <t>อุดหนุนกรรมการหมู่ที่ 8 โครงการช่วยลด</t>
  </si>
  <si>
    <t>อุดหนุนกรรมการหมู่ที่ 8 โครงการสืบสาน</t>
  </si>
  <si>
    <t>อุดหนุนกรรมการหมู่ที่ 8 โครงการส่งเสริม</t>
  </si>
  <si>
    <t>อุดหนุนกรรมการหมู่ที่ 9 โครงการสืบสาน</t>
  </si>
  <si>
    <t>อุดหนุนกรรมการหมู่ที่ 9 โครงการควบคุม</t>
  </si>
  <si>
    <t xml:space="preserve">หนอนพยาธิ </t>
  </si>
  <si>
    <t>อุดหนุนกรรมการหมู่ที่ 10 โครงการควบคุม</t>
  </si>
  <si>
    <t>อุดหนุนกรรมการหมู่ที่ 10 โครงการรณรงค์</t>
  </si>
  <si>
    <t>อุดหนุนกรรมการหมู่ที่ 10 โครงการส่งเสริม</t>
  </si>
  <si>
    <t>อุดหนุนกรรมการหมู่ที่ 11 โครงการสืบสาน</t>
  </si>
  <si>
    <t>อุดหนุนกรรมการหมู่ที่ 11 โครงการควบคุม</t>
  </si>
  <si>
    <t>อุดหนุนกรรมการหมู่ที่ 11 โครงการรณรงค์</t>
  </si>
  <si>
    <t>อุดหนุนกรรมการหมู่ที่ 12 โครงการควบคุม</t>
  </si>
  <si>
    <t>อุดหนุนกรรมการหมู่ที่ 12 โครงการส่งเสริม</t>
  </si>
  <si>
    <t>อุดหนุนกรรมการหมู่ที่ 12 โครงการตรวจ</t>
  </si>
  <si>
    <t>อุดหนุนกรรมการหมู่ที่ 13 โครงการควบคุม</t>
  </si>
  <si>
    <t>อุดหนุนอำเภอพิบูลย์รักษ์โครงการป้องกัน</t>
  </si>
  <si>
    <t>อุดหนุนกรรมการหมู่ที่ 13 โครงการส่งเสริม</t>
  </si>
  <si>
    <t>ปรชาชน หมู่ที่13</t>
  </si>
  <si>
    <t>อุดหนุนกรรมการหมู่ที่ 14 โครงการควบคุม</t>
  </si>
  <si>
    <t>ประชาชน หมู่ที่14</t>
  </si>
  <si>
    <t>อุดหนุนกรรมการหมู่ที่ 14 โครงการส่งเสริม</t>
  </si>
  <si>
    <t>ประชาชมีสุขภาพ</t>
  </si>
  <si>
    <t>อุดหนุนกรรมการหมู่ที่ 14 โครงการตรวจ</t>
  </si>
  <si>
    <t>อุดหนุนกรรมการหมู่ที่ 15 โครงการควบคุม</t>
  </si>
  <si>
    <t>อุดหนุนกรรมการหมู่ที่ 15 โครงการส่งเสริม</t>
  </si>
  <si>
    <t>ประชาชน หมู่ที่15</t>
  </si>
  <si>
    <t>อุดหนุนกรรมการหมู่ที่ 15 โครงการรณรงค์</t>
  </si>
  <si>
    <t>อุดหนุนกรรมการหมู่ที่ 15 โครงการสืบสาน</t>
  </si>
  <si>
    <t>ต่อเติมห้องน้ำศาลาประชาคมหมู่บ้าน</t>
  </si>
  <si>
    <t>ก่อสร้างป้อมยามและเทหินลูกรังลานโพธิ์</t>
  </si>
  <si>
    <t>เพื่ออำนวยความสะดวกให้กับประชาชน</t>
  </si>
  <si>
    <t>ก่อสร้างป้อมยามเพื่ออำนวยความ</t>
  </si>
  <si>
    <t>สะดวกให้กับประชาชน</t>
  </si>
  <si>
    <t>ประชาชนได้บริโภคเนื้อ</t>
  </si>
  <si>
    <t>สัตว์ที่ปลอดภัย</t>
  </si>
  <si>
    <t>โครงการพัฒนาบทบาทสตรี</t>
  </si>
  <si>
    <t>เพื่อแสดงความจงรักภักดีต่อ</t>
  </si>
  <si>
    <t>โครงการยกย่องเชิดชูสถาบันสำคัญของ</t>
  </si>
  <si>
    <t>ชาติ</t>
  </si>
  <si>
    <t>โครงการจัดเวทีประชาคมเพื่อจัดทำแผน</t>
  </si>
  <si>
    <t>เพื่อส่งเสริมการสร้างประชา</t>
  </si>
  <si>
    <t>ธิปไตยในชุมชน</t>
  </si>
  <si>
    <t>เพื่อทราบปัญหาของชุมชน</t>
  </si>
  <si>
    <t>พัฒนาท้องถิ่น (พ.ศ.2561-2565)</t>
  </si>
  <si>
    <t>แหล่งศึกษาและรวบรวม</t>
  </si>
  <si>
    <t xml:space="preserve">ก่อสร้างถนนลาดยาง หมู่ที่ 11 </t>
  </si>
  <si>
    <t>ตำบลบ้านแดง ถึง บ้านหนองบัวสะอาด</t>
  </si>
  <si>
    <t xml:space="preserve"> ตำบลดอนกลอย </t>
  </si>
  <si>
    <t>บ้านแดง-นาทราย</t>
  </si>
  <si>
    <t>บ้านแดง-ดอนกลอย</t>
  </si>
  <si>
    <t>ระยะทาง 7 กม.</t>
  </si>
  <si>
    <t xml:space="preserve">โครงการก่อสร้างสะพานข้ามห้วยดาน </t>
  </si>
  <si>
    <t xml:space="preserve">หมู่ที่ 9ตำบลบ้านแดงกับบ้านหนองไผ่ </t>
  </si>
  <si>
    <t>หมู่ที่ 8 ตำบลนาทราย</t>
  </si>
  <si>
    <t>.</t>
  </si>
  <si>
    <t>โครงการก่อสร้างถนนลาดยางหมู่ที่ 12</t>
  </si>
  <si>
    <t xml:space="preserve"> ถึงหมู่ที่ 5 บ้านหนองบัวสะอาด </t>
  </si>
  <si>
    <t xml:space="preserve">ตำบลดอนกลอย </t>
  </si>
  <si>
    <t>ระยะทาง 4 กม.</t>
  </si>
  <si>
    <t>ถนนหนองหาน ถึง อำเภอเพ็ญ พื้นที่</t>
  </si>
  <si>
    <t>หมู่ที่ 15 ถึง หมู่ที่ 4</t>
  </si>
  <si>
    <t xml:space="preserve">ก่อสร้างบล็อกคอนเวิสย์ 4 ช่อง </t>
  </si>
  <si>
    <t>1. ยุทธศาสตร์  ด้านโครงสร้างพื้นฐาน</t>
  </si>
  <si>
    <t xml:space="preserve">ปรับปรุงซ่อมแซมคอสะพาน หมู่ที่ 6 </t>
  </si>
  <si>
    <t xml:space="preserve">และ หมู่ที่ 2 ตำบลบ้านแดง ถึง </t>
  </si>
  <si>
    <t>ตำบลนาทราย</t>
  </si>
  <si>
    <t>ก่อสร้างถนนรอบหมู่บ้านต่อจากจุดหลัง</t>
  </si>
  <si>
    <t>ทางหลวงชนบทถึงแยกศาลาหมู่ที่ 13</t>
  </si>
  <si>
    <t>ระยะทาง 2 กม.</t>
  </si>
  <si>
    <t xml:space="preserve">แบบกรมชลประทาน </t>
  </si>
  <si>
    <t>ส่วนที่  4</t>
  </si>
  <si>
    <t xml:space="preserve">   5.1 แผนงาน การรักษาความสงบภายใน</t>
  </si>
  <si>
    <t xml:space="preserve">   5.2 แผนงาน สาธารณสุข</t>
  </si>
  <si>
    <t xml:space="preserve">   5.3 แผนงาน เคหะและชุมชน</t>
  </si>
  <si>
    <t xml:space="preserve">   5.4 แผนงาน สร้างความเข้มแข็งให้กับชุมชน</t>
  </si>
  <si>
    <t xml:space="preserve">   5.5 แผนงาน การเกษตร</t>
  </si>
  <si>
    <t>24</t>
  </si>
  <si>
    <t>ปรับปรุงศูนย์ถ่ายทอดเทคโนโลยีตำบล</t>
  </si>
  <si>
    <t>ระยะทาง 1,500 ม.</t>
  </si>
  <si>
    <t>ระยะทาง 2,000 ม.</t>
  </si>
  <si>
    <t>ระยะทาง 500 ม.</t>
  </si>
  <si>
    <t>ระยะทาง 1,200 ม.</t>
  </si>
  <si>
    <t>ระยะทาง 1,000 ม.</t>
  </si>
  <si>
    <t>ทางนานายสิงห์ หลักชัย ห้วยเรเต</t>
  </si>
  <si>
    <t>ทางห้วยเรเตไปนานายสกล บุญพา</t>
  </si>
  <si>
    <t>ระยะทาง 1,200 เมตร</t>
  </si>
  <si>
    <t>จากป้อมยามไปโรงฆ่าสัตว์ พร้อมลงท่อ</t>
  </si>
  <si>
    <t>ระยะทาง 360 ม.</t>
  </si>
  <si>
    <t>ไม่น้อยกว่า 1,190 ลบ.ม.</t>
  </si>
  <si>
    <t>ระยะทาง 2,500 ม.</t>
  </si>
  <si>
    <t>ซ่อมแซมถนนลูกรังในพื้นที่ สายนา</t>
  </si>
  <si>
    <t>นางทองดำ ถึง ถนนลาดยาง และ</t>
  </si>
  <si>
    <t>ซ่อมแซมในส่วนที่เป็นหลุมบ่อ</t>
  </si>
  <si>
    <t>ขยายไหล่ทางสายข้างบ้านนายเพ็ง พาที</t>
  </si>
  <si>
    <t xml:space="preserve">ถึงข้างบ้านนางทองสี นรินทร์ </t>
  </si>
  <si>
    <t>กว้าง 5 ม.</t>
  </si>
  <si>
    <t>จากบ้านนายมี ทองนาค ถึงถนนลาดยาง</t>
  </si>
  <si>
    <t>ขยายไหล่ทางสายหน้าบ้านนางบัวศรีถึง</t>
  </si>
  <si>
    <t>ถนนข้างบ้านนายสมบูรร์ บุญชาติ</t>
  </si>
  <si>
    <t>ก่อสร้างถนน คสล. รอบสนามข้าง</t>
  </si>
  <si>
    <t>ที่ทำการ อบต.บ้านแดง</t>
  </si>
  <si>
    <t>ก่อสร้างถนน คสล. สายหลังโรงเรียน</t>
  </si>
  <si>
    <t>บ้านไชยวานโนนลือชัย</t>
  </si>
  <si>
    <t>จากสี่แยกบ้านดงไร่ ถึงสี่แยกบ้านหนอง</t>
  </si>
  <si>
    <t>บัวสะอาด</t>
  </si>
  <si>
    <t>จากบ้านนางยุบล ถึงบ้านนายพุฒิเศรษฐ์</t>
  </si>
  <si>
    <t>ความยาว 200 เมตร</t>
  </si>
  <si>
    <t>จากบ้านนางวัชรินทร์ ถึงบ้านนางใบศรี</t>
  </si>
  <si>
    <t>วัฒนธรรมถึงบ้านนางอบ สินทร</t>
  </si>
  <si>
    <t>จากบ้านนายบุญชู ถึงถนนลาดยาง</t>
  </si>
  <si>
    <t>2 ช่องๆละ 8 ม.</t>
  </si>
  <si>
    <t>ขุดลอกหนองใหญ่</t>
  </si>
  <si>
    <t>กว้าง 40 ม.</t>
  </si>
  <si>
    <t>ยาว 40 ม.</t>
  </si>
  <si>
    <t>กว้าง 20 ม.</t>
  </si>
  <si>
    <t xml:space="preserve">ซ่อมแซมฝายน้ำล้น (ฝานหิน) </t>
  </si>
  <si>
    <t xml:space="preserve">ก่อสร้างฝายพร้อมประตูเปิด-ปิด </t>
  </si>
  <si>
    <t>จำนวน 2 ช่อง</t>
  </si>
  <si>
    <t>กว้าง 12 ม. ลึก 12 ยาว 1,000 ม.</t>
  </si>
  <si>
    <t>ก่อสร้างฝายกักเก็บน้ำห้วยอึ่ง</t>
  </si>
  <si>
    <t>ที่นายวันนา สาลีหอม และนานาย</t>
  </si>
  <si>
    <t>ทองม้วน บัวทองสิงห์</t>
  </si>
  <si>
    <t>ขุดลอกหนองเม่า ม.11</t>
  </si>
  <si>
    <t>บ้านนายบุญเมือง สินทร ถึงบ้าน</t>
  </si>
  <si>
    <t>นายส่วน เศษเกีย</t>
  </si>
  <si>
    <t>สายทางในหมู่บ้าน เชื่อมต่อจากนาย</t>
  </si>
  <si>
    <t>สายทางในหมู่บ้าน จากนายสมชาย</t>
  </si>
  <si>
    <t>ถึงสะพานห้วยหลวง</t>
  </si>
  <si>
    <t>ปราณี ถึงนายไสว</t>
  </si>
  <si>
    <t>สายทางเส้นรอบบ้านนางสงวน เหล่า</t>
  </si>
  <si>
    <t>สะพาน ถึงกุดบ้าน</t>
  </si>
  <si>
    <t>จากหมู่บ้านไปหนองหวาย</t>
  </si>
  <si>
    <t>ศาลาแดง ถึงป่าผักหวาน</t>
  </si>
  <si>
    <t>จากบ้านดงไร่ถึงนานายถนอม</t>
  </si>
  <si>
    <t>จุดนางนายแถว ถึง สามแยกโรงฆ่าสัตว์</t>
  </si>
  <si>
    <t>วัดดงบ่อศิลาสุทธาวาท ถึงหมู่บ้าน</t>
  </si>
  <si>
    <t>บ้านนางบัวทอง ถึงบ้านนายสุชาติ</t>
  </si>
  <si>
    <t>ลงหินลูกรังแยกไปบ้านหนองบัวบาน</t>
  </si>
  <si>
    <t>ถึงนานายประพันธ์ บุญภา</t>
  </si>
  <si>
    <t>บุกเบิกถนนพร้อมลงหินลูกรัง ถนนสาย</t>
  </si>
  <si>
    <t>นานายพรชัยถึงถนนเส้นวังใหญ่</t>
  </si>
  <si>
    <t>ระยะทาง 1000 เมตร</t>
  </si>
  <si>
    <t>ลงหินลูกรังถนนสายดงยางถึงบ้านแดง</t>
  </si>
  <si>
    <t>ไปสถานีสูบน้ำ แห่งที่ 1</t>
  </si>
  <si>
    <t>ลงหินลูกรังถนนลาดยางถึงสถานีสูบน้ำ</t>
  </si>
  <si>
    <t>แห่งที่ 2</t>
  </si>
  <si>
    <t>ลงหินลูกรังจากนานางประครอง ถึงนา</t>
  </si>
  <si>
    <t>นางเย็น คุณวงศ์</t>
  </si>
  <si>
    <t xml:space="preserve">ลงหินลูกรังจากนานายประวิทย์ </t>
  </si>
  <si>
    <t>นางสมจิตร ถึง บ้านนางบังอร  และ</t>
  </si>
  <si>
    <t>ระยะทาง 300 ม.</t>
  </si>
  <si>
    <t>ระยะทาง 400 ม.</t>
  </si>
  <si>
    <t>บุกเบิกถนนพร้อมลงหินลูกรัง สายนา</t>
  </si>
  <si>
    <t>นายเคี่ยม  ไป บ้านดงยางพรพิบูลย์</t>
  </si>
  <si>
    <t>สุ่น</t>
  </si>
  <si>
    <t>ลงหินลูกรังจากนางจ่อย ไปถึงนานาง</t>
  </si>
  <si>
    <t>ซ่อมแซมถนนลูกรัง พร้อมก่อสร้าง</t>
  </si>
  <si>
    <t>ท่อลอดเหลี่ยม ถนนบ้านพรพิบูลย์ ถึง</t>
  </si>
  <si>
    <t>ถนนหนองหาน-เพ็ญ</t>
  </si>
  <si>
    <t>ซ่อมแซมถนนลูกรังสายบ้านพรพิบูลย์</t>
  </si>
  <si>
    <t>ถึงบ้านดงไร่</t>
  </si>
  <si>
    <t>ซ่อมแซมลูกรังถนนสายวัดโคกซ่ง ถึงนา</t>
  </si>
  <si>
    <t xml:space="preserve">นายบุญตา เยือกเย็น </t>
  </si>
  <si>
    <t>ขุดลอกหนองสระน้อย</t>
  </si>
  <si>
    <t>กว้าง 10 ม.</t>
  </si>
  <si>
    <t>ยาว 20 ม.</t>
  </si>
  <si>
    <t>ขุดลอกกุดบ้าน</t>
  </si>
  <si>
    <t>กว้าง 10 ยาว 200ม.</t>
  </si>
  <si>
    <t>ก่อสร้างถนนคอนกรีตเสริมเหล็ก จากบ้าน</t>
  </si>
  <si>
    <t>นายสน แสงชิกร ไปกุดบ้าน</t>
  </si>
  <si>
    <t>จากบ้านนางบัวทอง เม้าราษี ถึงถนน</t>
  </si>
  <si>
    <t>ลาดยางเส้นบ้านแดง-ไชยวาน</t>
  </si>
  <si>
    <t>ระยะทาง200 เมตร</t>
  </si>
  <si>
    <t>จากสี่แยกศาลาประชาคม ถึง หน้าบ้าน</t>
  </si>
  <si>
    <t xml:space="preserve">นางเพ็ญศรี นันทะสอน </t>
  </si>
  <si>
    <t>ซ่อมแซมระบบประปาในหมู่บ้าน</t>
  </si>
  <si>
    <t>บ่อบาดาล</t>
  </si>
  <si>
    <t>ซ่อมแซมบ่อบาดาลบ้านดงไร่</t>
  </si>
  <si>
    <t>ไฟฟ้า บ้านพรพิบูลย์</t>
  </si>
  <si>
    <t xml:space="preserve">ก่อสร้างฝายกักเก็บน้ำลำห้วยไร่ </t>
  </si>
  <si>
    <t>นานายสุพจน์ คงแสง</t>
  </si>
  <si>
    <t xml:space="preserve">ซ่อมแซมฝายกักเก็บน้ำลำห้วยไร่ </t>
  </si>
  <si>
    <t>นานายพัฒพงษ์ ศรีจันทร์</t>
  </si>
  <si>
    <t>ซ่อมแซมส่วนที่ชำรุด</t>
  </si>
  <si>
    <t>ระยะยทาง150 เมตร</t>
  </si>
  <si>
    <t>นางบัวหลวงถึงบ้านนางมณรัตน์</t>
  </si>
  <si>
    <t>ขยายเขตไฟฟ้าเพื่อการเกษตร จากบ้าน</t>
  </si>
  <si>
    <t>จากนานางลำพอง จำปาคำ ไปถึง นา</t>
  </si>
  <si>
    <t>นายสวรรค์   โคตรสาขา</t>
  </si>
  <si>
    <t>จากหน้าศาลาประชาคมหมู่บ้าน ไปถึง</t>
  </si>
  <si>
    <t>ห้วยกกต้อง</t>
  </si>
  <si>
    <t xml:space="preserve">ขยายเขตไฟฟ้าแสงสว่างภายในหมู่บ้าน </t>
  </si>
  <si>
    <t>พร้อมสายดับ จุดบ้านนางคำตัน บุญภา</t>
  </si>
  <si>
    <t>จำนวน 3 จุด</t>
  </si>
  <si>
    <t>1.บ้านนางพิกุล ถึงบ้านนายขันตี กุลดำแดง</t>
  </si>
  <si>
    <t>2.บ้านนางหัด  บุญภา</t>
  </si>
  <si>
    <t>3.บ้านนายรัศมี  กุลดำแดง</t>
  </si>
  <si>
    <t>จำนวน 7 จุด</t>
  </si>
  <si>
    <t>จุดที่ 1 บ้านนายสำ   กำประทุม</t>
  </si>
  <si>
    <t>จุดที่ 2 บ้านนายมา  บุญตา</t>
  </si>
  <si>
    <t>จุดที่ 3 นายหนูเคียร  เพ็งเหลา</t>
  </si>
  <si>
    <t>จุดที่ 4 บ้านนายถนอม  สร้อยสะนู</t>
  </si>
  <si>
    <t>จุดที่ 5 บ้านนายคำน้อย พลไทย</t>
  </si>
  <si>
    <t>จุดที่ 6 บ้านนายคำใส  ศรีเดช</t>
  </si>
  <si>
    <t>จุดที่ 7 บ้านนายสมพร  สมศรีงาม</t>
  </si>
  <si>
    <t>จุดที่ 8 ตลาดสด อบต.บ้านแดง ตรงประตูวัด</t>
  </si>
  <si>
    <t>จุดที่ 9 ทางโค้งนานายสมาน พลยุทธ์</t>
  </si>
  <si>
    <t>จุดที่ 10 จุดนานายสิมมา หลาบนอก</t>
  </si>
  <si>
    <t>จุดที่ 1 นางสาวนิมาธร ตรีธนานันท์</t>
  </si>
  <si>
    <t>จุดที่ 2 บ้านนางคาร  สีสมน้อย</t>
  </si>
  <si>
    <t>จุดที่ 3 บ้าน ดต.อาทิตย์ สุดแดน</t>
  </si>
  <si>
    <t>จุดที่ 4 นางหนู บุญภา</t>
  </si>
  <si>
    <t>จุดที่ 5  ศาลาประชาคม หมู่ที่ 13</t>
  </si>
  <si>
    <t>จุดที่ 6จากร้านภูเขียวการเกษตรถึงบ้านนางเกษา</t>
  </si>
  <si>
    <t>จุดที่ 7 บ้านนายเวทย์  บัวป่า</t>
  </si>
  <si>
    <t>จุดที่ 1สายทางเข้าวัด</t>
  </si>
  <si>
    <t>จุดที่ 2สายหน้าบ้านนายถนอม</t>
  </si>
  <si>
    <t>จุดที่ 3สายหน้าบ้านนายวันนา</t>
  </si>
  <si>
    <t>จุดที่ 1 บ้านนางวันหยา พันอยู่</t>
  </si>
  <si>
    <t>จุดที่ 2 หน้าบ้านนายบุญอุ้ม ไชยคำจันทร์</t>
  </si>
  <si>
    <t>จุดที่ 3 หน้าบ้านหนูปี ฤทธิบูรณ์</t>
  </si>
  <si>
    <t>จุดที่ 4 หน้าบ้านนางขม สัมมะลี</t>
  </si>
  <si>
    <t>จุดที่ 5 หน้าบ้านนายสุพจน์ คงแสง</t>
  </si>
  <si>
    <t xml:space="preserve">พร้อมปรับเกลี่ย </t>
  </si>
  <si>
    <t>ซ่อมแซมถนนลูกรังในพื้นที่ จากท่ากฐิน</t>
  </si>
  <si>
    <t>ตอนบน ถึง นานายสว่าง  บัวโต</t>
  </si>
  <si>
    <t>ทำให้ประชาชนเดินทาง</t>
  </si>
  <si>
    <t>สายบุ่งสะเดา</t>
  </si>
  <si>
    <t>จากบ้านนางอุ่นเรือนไปหนองบัวบาน</t>
  </si>
  <si>
    <t>39-30</t>
  </si>
  <si>
    <t>จำนวน  9 โครงการ</t>
  </si>
  <si>
    <t>ประชาชน หมู่ที่7</t>
  </si>
  <si>
    <t>โครงการปรับปรุงระบบบำบัดน้ำเสีย</t>
  </si>
  <si>
    <t>โครงการปรับปรุงซ่อมแซมไหล่ทาง</t>
  </si>
  <si>
    <t>ลูกรังถนน ค.ส.ล. หมู่ที่ 12</t>
  </si>
  <si>
    <t>แบบ ผ.03</t>
  </si>
  <si>
    <t>จำนวน 1 ชุด</t>
  </si>
  <si>
    <t>สายนานายปราณี ถึง หลวงชนบท</t>
  </si>
  <si>
    <t>จำนวน  23โครงการ</t>
  </si>
  <si>
    <t xml:space="preserve">  วางท่อระบายน้ำ 0.40ม. 67 ท่อน</t>
  </si>
  <si>
    <t>บ่อพัก 0.40ม.2บ่อ ปริมาณหิน</t>
  </si>
  <si>
    <t>ทุกเส้นที่เป็นหลุมและบ่อ</t>
  </si>
  <si>
    <t>ทองธรรมนิมิตร-บุ่งสะเดา</t>
  </si>
  <si>
    <t>ซ่อมแซมถนนลาดยางและขยายไหล่ทาง</t>
  </si>
  <si>
    <t>และขยายไหล่ทาง จากสี่แยอาคารพาณิชย์</t>
  </si>
  <si>
    <t>ถึงสี่แยกโรงเรียนอนุบาล</t>
  </si>
  <si>
    <t>ระยะ100 เมตร</t>
  </si>
  <si>
    <t>จ่ายขาด 61</t>
  </si>
  <si>
    <t>ระยะทาง400 เมตร</t>
  </si>
  <si>
    <t xml:space="preserve"> ระยะทาง 300 เมตร</t>
  </si>
  <si>
    <t>ระยะยทาง1,000เมตร</t>
  </si>
  <si>
    <t xml:space="preserve">หน้าศาลาประชาคมหมู่บ้าน </t>
  </si>
  <si>
    <t xml:space="preserve">ฤทธิมหา </t>
  </si>
  <si>
    <t>จำนวน 10 จุด</t>
  </si>
  <si>
    <t>5 ม.ระยะทาง 1,000 ม.</t>
  </si>
  <si>
    <t>ซ่อมแซมถนนลูกรังบ้านดอนเขือง-วัดป่า</t>
  </si>
  <si>
    <t xml:space="preserve">เบ้าทองจันทร์ ถึงนานายสวรรค์ </t>
  </si>
  <si>
    <t>โคตรสาขา</t>
  </si>
  <si>
    <t>กว้าง 1 ม.</t>
  </si>
  <si>
    <t xml:space="preserve"> ระยะทาง 200 เมตร</t>
  </si>
  <si>
    <t xml:space="preserve">สายทางในหมู่บ้านจากบ้านนายตา </t>
  </si>
  <si>
    <t>กิจนอกถึงนานางใบศรี ภูพวก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</si>
  <si>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</si>
  <si>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</si>
  <si>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</si>
  <si>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</si>
  <si>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</si>
  <si>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</si>
  <si>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</si>
  <si>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</si>
  <si>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</si>
  <si>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</si>
  <si>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</si>
  <si>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</si>
  <si>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</si>
  <si>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</si>
  <si>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</si>
  <si>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</si>
  <si>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</si>
  <si>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</si>
  <si>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</si>
  <si>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</si>
  <si>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</si>
  <si>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</si>
  <si>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</si>
  <si>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</si>
  <si>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</si>
  <si>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</si>
  <si>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</si>
  <si>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</si>
  <si>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</si>
  <si>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</si>
  <si>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</si>
  <si>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</si>
  <si>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</si>
  <si>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</si>
  <si>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</si>
  <si>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</si>
  <si>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</si>
  <si>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</si>
  <si>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</si>
  <si>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</si>
  <si>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</si>
  <si>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</si>
  <si>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</si>
  <si>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</si>
  <si>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</si>
  <si>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</si>
  <si>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</si>
  <si>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</si>
  <si>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</si>
  <si>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</si>
  <si>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</si>
  <si>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</si>
  <si>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</si>
  <si>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</si>
  <si>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</si>
  <si>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</si>
  <si>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</si>
  <si>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</si>
  <si>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</si>
  <si>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</si>
  <si>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</si>
  <si>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</si>
  <si>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</si>
  <si>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</si>
  <si>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</si>
  <si>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</si>
  <si>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</si>
  <si>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</si>
  <si>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</si>
  <si>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</si>
  <si>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</si>
  <si>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</si>
  <si>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</si>
  <si>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</si>
  <si>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</si>
  <si>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</si>
  <si>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</si>
  <si>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</si>
  <si>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</si>
  <si>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</si>
  <si>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</si>
  <si>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</si>
  <si>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</si>
  <si>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</si>
  <si>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</si>
  <si>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</si>
  <si>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</si>
  <si>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</si>
  <si>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</si>
  <si>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</si>
  <si>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</si>
  <si>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</si>
  <si>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</si>
  <si>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</si>
  <si>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</si>
  <si>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</si>
  <si>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</si>
  <si>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</si>
  <si>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</si>
  <si>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</si>
  <si>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</si>
  <si>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</si>
  <si>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</si>
  <si>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</si>
  <si>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</si>
  <si>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</si>
  <si>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</si>
  <si>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</si>
  <si>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</si>
  <si>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</si>
  <si>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</si>
  <si>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</si>
  <si>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</si>
  <si>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</si>
  <si>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</si>
  <si>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</si>
  <si>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</si>
  <si>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</si>
  <si>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</si>
  <si>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</si>
  <si>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</si>
  <si>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</si>
  <si>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</si>
  <si>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</si>
  <si>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</si>
  <si>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</si>
  <si>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</si>
  <si>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</si>
  <si>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</si>
  <si>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</si>
  <si>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</si>
  <si>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</si>
  <si>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</si>
  <si>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</si>
  <si>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</si>
  <si>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</si>
  <si>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</si>
  <si>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</si>
  <si>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</si>
  <si>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</si>
  <si>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 xml:space="preserve">      แผนพัฒนาท้องถิ่น (พ.ศ.2561 -2565)</t>
  </si>
  <si>
    <t>ตามระเบียบกระทรวงมหาดไทยว่าด้วยการจัดทำแผนพัฒนาขององค์กรปกครองส่วนท้องถิ่น พ.ศ. 2548 แก้ไขเพิ่มเติม</t>
  </si>
  <si>
    <t>เพื่อเป็นกรอบในการกำหนดทิศทางการพัฒนาขององค์การบริหารส่วนตำบลบ้านแดงให้มุ่งไปสู่การบริหารที่มีประสิทธิภาพ</t>
  </si>
  <si>
    <t xml:space="preserve">สอดคล้องกับศักยภาพของท้องถิ่นนำไปสู่การแก้ไขปัญหาและความต้องการของประชาชนอย่างแท้จริง </t>
  </si>
  <si>
    <t>แผนพัฒนาท้องถิ่น (พ.ศ.2561-2565) ฉบับนี้ ถือเป็นคู่มือในการปฏิบัติงานเพื่อการพัฒนาขององค์การ</t>
  </si>
  <si>
    <t>บริหารส่วนตำบลบ้านแดง  ตามเป้าหมายขององค์การบริหารส่วนตำบลได้อย่างดี</t>
  </si>
  <si>
    <t>จังหวัด  แผนพัฒนาจังหวัด  ยุทธศาสตร์กลุ่มจังหวัด  ยุทธศาสตร์จังหวัด และองค์กรปกครองส่วนท้องถิ่นในเขตจังหวัด</t>
  </si>
  <si>
    <t>แผนพัฒนาเศรษฐกิจและสังคมแห่งชาติ ฉบับที่ 12  แผนพัฒนากลุ่มจังหวัดภาคตะวันออกเฉียงเหนือ แผนพัฒนากลุ่ม</t>
  </si>
  <si>
    <t>และจุดหมายเพื่อการพัฒนาในอนาคต  โดยสอดคล้องกับนโยบายรัฐบาล ยุทธศาสตร์ชาติ 20 ปี ( พ.ศ.2561 – 2580)</t>
  </si>
  <si>
    <t>ถึง (ฉบับที่ 3)  พ.ศ. 2561  เป็นแผนพัฒนาท้องถิ่นห้าปี ที่กำหนดยุทธศาสตร์การพัฒนา ซึ่งแสดงถึงวิสัยทัศน์ พันธกิจ</t>
  </si>
  <si>
    <t>การจัดทำแผนพัฒนาท้องถิ่น  (พ.ศ. 2561 - 2565)   ขององค์การบริหารส่วนตำบลบ้านแดง  ได้จัดทำขึ้น</t>
  </si>
  <si>
    <t>4.1 การติดตามและประเมินผลยุทธศาสตร์และโครงการ</t>
  </si>
  <si>
    <t>4.2 สรุปผลการพัฒนาท้องถิ่นในภาพรวม</t>
  </si>
  <si>
    <t>4.3  ข้อเสนอแนะในการจัดทำแผนพัฒนาท้องถิ่นในอนาคต</t>
  </si>
  <si>
    <t>ระยะทาง 107 เมตร</t>
  </si>
  <si>
    <t>2.2 แผนงาน อุตสาหกรรมและการโยธา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</si>
  <si>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</si>
  <si>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</si>
  <si>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</si>
  <si>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</si>
  <si>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</si>
  <si>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</si>
  <si>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</si>
  <si>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</si>
  <si>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</si>
  <si>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จากวัดป่าดงยางใหญ่ - ถนนสายบ้าน</t>
  </si>
  <si>
    <t>นายมหนองโพธิ์คำ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</si>
  <si>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</si>
  <si>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</si>
  <si>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</si>
  <si>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</si>
  <si>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</si>
  <si>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</si>
  <si>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</si>
  <si>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</si>
  <si>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</si>
  <si>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</si>
  <si>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</si>
  <si>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</si>
  <si>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</si>
  <si>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</si>
  <si>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</si>
  <si>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</si>
  <si>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</si>
  <si>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</si>
  <si>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</si>
  <si>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</si>
  <si>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</si>
  <si>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</si>
  <si>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</si>
  <si>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</si>
  <si>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</si>
  <si>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</si>
  <si>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</si>
  <si>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</si>
  <si>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</si>
  <si>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</si>
  <si>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</si>
  <si>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</si>
  <si>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</si>
  <si>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</si>
  <si>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</si>
  <si>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</si>
  <si>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</si>
  <si>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</si>
  <si>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</si>
  <si>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</si>
  <si>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</si>
  <si>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</si>
  <si>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</si>
  <si>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</si>
  <si>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</si>
  <si>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</si>
  <si>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</si>
  <si>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</si>
  <si>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</si>
  <si>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</si>
  <si>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</si>
  <si>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</si>
  <si>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</si>
  <si>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โครงการปรับปรุงรถยนต์บรรทุกน้ำ</t>
  </si>
  <si>
    <t>อเนกประสงค์</t>
  </si>
  <si>
    <t>เพื่อจ่ายเป็นค่าปรับปรุงรถยนต์</t>
  </si>
  <si>
    <t>รถยนต์บรรทุกน้ำมีสภาพ</t>
  </si>
  <si>
    <t>ที่พร้อมใช้งาน</t>
  </si>
  <si>
    <t>รถยนต์กู้ชีพกู้ภัยมีสภาพ</t>
  </si>
  <si>
    <t>กู้ชีพกู้ภัย</t>
  </si>
  <si>
    <t>โครงการปรับปรุงรถยนต์กู้ชีพกู้ภัย</t>
  </si>
  <si>
    <t>ในเทศกาลปีใหม่</t>
  </si>
  <si>
    <t>ในเทศกาลสงกรานต์</t>
  </si>
  <si>
    <t>โครงการพัฒนาศักยภาพการปฏิบัติ</t>
  </si>
  <si>
    <t>หน้าที่ของ อปพร.</t>
  </si>
  <si>
    <t>โครงการฝึกอบรมพัฒนาศักยภาพ</t>
  </si>
  <si>
    <t>ครูและนักเรียนศูนย์พัฒนาเด็กเล็ก</t>
  </si>
  <si>
    <t>จำนวน  2  โครงการ</t>
  </si>
  <si>
    <t>เยาวชนได้รับทราบและป้องกันโรคเอดส์</t>
  </si>
  <si>
    <t>เพื่อให้ห้องน้ำสาธารณะสะอาด</t>
  </si>
  <si>
    <t>และไม่เป็นแหล่งแพร่เชื้อ</t>
  </si>
  <si>
    <t>เพื่อส่งเสริมให้ตลาดสดอบต.บ้าน</t>
  </si>
  <si>
    <t>แดงสะอาดและปลอดภัยจากโรค</t>
  </si>
  <si>
    <t>1. โครงการควบคุม</t>
  </si>
  <si>
    <t>3.โครงการส่งเสริม</t>
  </si>
  <si>
    <t>โภชนาการและสุข</t>
  </si>
  <si>
    <t>ภาพอนามัยแม่และเด็ก</t>
  </si>
  <si>
    <t>2. โครงการตรวจ</t>
  </si>
  <si>
    <t>อุดหนุน กรรมการ หมู่ที่ 1</t>
  </si>
  <si>
    <t>1.โครงการสืบสาน</t>
  </si>
  <si>
    <t xml:space="preserve">พระราชปณิธาน </t>
  </si>
  <si>
    <t>มะเร็งเต้านม</t>
  </si>
  <si>
    <t>สมเด็จย่าต้านภัย</t>
  </si>
  <si>
    <t>และแก้ไขปัญหายา</t>
  </si>
  <si>
    <t>เสพติด To be</t>
  </si>
  <si>
    <t xml:space="preserve"> number one </t>
  </si>
  <si>
    <t>3. โครงการควบคุม</t>
  </si>
  <si>
    <t>5.1 แผนงาน การรักษาความสงบภายใน</t>
  </si>
  <si>
    <t>โครงการปรับปรุง ทบทวนแผนพัฒนาท้องถิ่น</t>
  </si>
  <si>
    <t xml:space="preserve"> ระดับหมู่บ้าน</t>
  </si>
  <si>
    <t>ประฃาชนระดับหมู่บ้าน</t>
  </si>
  <si>
    <t xml:space="preserve"> ระดับตำบล</t>
  </si>
  <si>
    <t>จำนวน 32 โครงการ</t>
  </si>
  <si>
    <t>โครงการให้ความรู้เกี่ยวกับ พรบ.ควบคุมการ</t>
  </si>
  <si>
    <t>ฆ่าสัตว์เพื่อการจำหน่ายเนื้อสัตว์ พ.ศ. 2559</t>
  </si>
  <si>
    <t xml:space="preserve">เพื่อเป็นจุดศูนย์รวมของ
</t>
  </si>
  <si>
    <t xml:space="preserve"> อบรมกฎหมายระเบียบ วินัย การปฏิบัติ </t>
  </si>
  <si>
    <t xml:space="preserve"> เพื่อให้บุคลากรมีความเข้าใจ </t>
  </si>
  <si>
    <t xml:space="preserve"> บุคลากรมีความเข้าใจ </t>
  </si>
  <si>
    <t xml:space="preserve"> หน้าที่ของบุคลากรในหน่วยงาน </t>
  </si>
  <si>
    <t xml:space="preserve"> ระเบียบกฎหมายในการปฏิบัติ </t>
  </si>
  <si>
    <t xml:space="preserve"> ระเบียบกฎหมายในการ </t>
  </si>
  <si>
    <t xml:space="preserve"> งานเพิ่มขึ้น </t>
  </si>
  <si>
    <t xml:space="preserve"> ปฏฺบัติงานเพิ่มขึ้น </t>
  </si>
  <si>
    <t>เพื่อประชาชนมีความรู้ในการ</t>
  </si>
  <si>
    <t>ป้องกันสาธารณภัยพื้นที่ตำบล</t>
  </si>
  <si>
    <t>เพื่อเรียนรู้การบริหารจัดการ</t>
  </si>
  <si>
    <t>ขยะในชุมชน</t>
  </si>
  <si>
    <t>เพื่อป้องกันโรคพิษสุนัขบ้าใน</t>
  </si>
  <si>
    <t xml:space="preserve">อุดหนุน กรรมการ หมู่ที่ 3 </t>
  </si>
  <si>
    <t>1.โครงการควบคุม</t>
  </si>
  <si>
    <t>2.โครงการส่งเสริม</t>
  </si>
  <si>
    <t>ภาพอนามัยแม่และ</t>
  </si>
  <si>
    <t>เด็ก</t>
  </si>
  <si>
    <t>3. โครงการตรวจ</t>
  </si>
  <si>
    <t>อุดหนุน กรรมการ หมู่ที่ 4</t>
  </si>
  <si>
    <t xml:space="preserve">อุดหนุน กรรมการ หมู่ที่ 5 </t>
  </si>
  <si>
    <t>3. โครงการช่วยลด</t>
  </si>
  <si>
    <t>การติดเชื้อเอดส์</t>
  </si>
  <si>
    <t>จากแม่สู่ลูก</t>
  </si>
  <si>
    <t xml:space="preserve">อุดหนุน กรรมการ หมู่ที่ 6 </t>
  </si>
  <si>
    <t>1. โครงการตรวจ</t>
  </si>
  <si>
    <t>2.โครงการสืบสาน</t>
  </si>
  <si>
    <t>3.โครงการควบคุม</t>
  </si>
  <si>
    <t>1. โครงการช่วยลด</t>
  </si>
  <si>
    <t>อุดหนุน กรรมการ หมู่ที่ 8</t>
  </si>
  <si>
    <t>3.โภชนาการและสุข</t>
  </si>
  <si>
    <t xml:space="preserve">อุดหนุน กรรมการ หมู่ที่ 9 </t>
  </si>
  <si>
    <t>2.โครงการควบคุม</t>
  </si>
  <si>
    <t xml:space="preserve">อุดหนุน กรรมการหมู่ที่ 10 </t>
  </si>
  <si>
    <t>3.โครงการรณรงค์</t>
  </si>
  <si>
    <t>อุดหนุน กรรมการ หมู่ที่ 11</t>
  </si>
  <si>
    <t>อุดหนุน กรรมการ หมู่ที่ 12</t>
  </si>
  <si>
    <t>2. โครงการควบคุม</t>
  </si>
  <si>
    <t>หนอนพยาธิ</t>
  </si>
  <si>
    <t xml:space="preserve">อุดหนุน กรรมการ หมู่ที่ 14 </t>
  </si>
  <si>
    <t>อุดหนุน กรรมการ หมู่ที่ 13</t>
  </si>
  <si>
    <t>อุดหนุน กรรมการ หมู่ที่ 15</t>
  </si>
  <si>
    <t>จำนวน  20 โครงการ</t>
  </si>
  <si>
    <t>เกียรติฯ สมเด็จพระเจ้าอยู่หัวรัชกาลที่ 10</t>
  </si>
  <si>
    <t>สีเขียว เฉลิมพระเกียรติสมเด็จพระนางเจ้า</t>
  </si>
  <si>
    <t>สิริกิติ์ พระบรมราชินีนาถ พระบรมราชชนนี</t>
  </si>
  <si>
    <t>พันปีหลวง เนื่องในวันแม่</t>
  </si>
  <si>
    <t>จำนวน  25 โครงการ</t>
  </si>
  <si>
    <t>โครงการอนุรักษ์พันธุกรรมพืชอันเนื่องมาจาก</t>
  </si>
  <si>
    <t>พระราชดำริสมเด็จพระเทพราชสุดาสยาม</t>
  </si>
  <si>
    <t>ราชกุมารี (อพ.ศธ.)</t>
  </si>
  <si>
    <t>หลักชัย</t>
  </si>
  <si>
    <t>จากบ้านนายไสว ทองวิธิ ถึงนานายลิขิต</t>
  </si>
  <si>
    <t>ค่าใช้จ่ายในการตรวจสอบสภาพน้ำประปา</t>
  </si>
  <si>
    <t>เพื่อตรวจสอบคุณภาพน้ำใน</t>
  </si>
  <si>
    <t>ประชาชนในพื้นที่มีน้ำใช้</t>
  </si>
  <si>
    <t>ที่มีคุณภาพ</t>
  </si>
  <si>
    <t>จำนวน  12 โครงการ</t>
  </si>
  <si>
    <t xml:space="preserve">โครงการจัดการแข่งขันเปตอง </t>
  </si>
  <si>
    <t>โครงการจัดการแข่งขันฟุตบอล 7 คน</t>
  </si>
  <si>
    <t>โครงการจัดการแข่งขันวอลเลย์บอลหญิง</t>
  </si>
  <si>
    <t xml:space="preserve">อุดหนุน โรงเรียนบ้านโพธิ์ </t>
  </si>
  <si>
    <t>โครงการส่งเสริมการจัดการเรียนการสอน</t>
  </si>
  <si>
    <t>ภาษาต่างประเทศสู่อาเซียน</t>
  </si>
  <si>
    <t>จำนวน 33 โครงการ</t>
  </si>
  <si>
    <t>อุดหนุน โรงเรียนพิบูลย์รักพิทยา</t>
  </si>
  <si>
    <t>อุดหนุน โรงเรียนบ้านไชยวานฯโนนลือชัย</t>
  </si>
  <si>
    <t>โครงการฝึกอบรมดนตรีโปงลาง</t>
  </si>
  <si>
    <t>อุดหนุน โรงเรียนบ้านหนองผักแว่น</t>
  </si>
  <si>
    <t>ดอนเขือง  โครงการอบรมคุณธรรม</t>
  </si>
  <si>
    <t>จริยธรรมให้กับนักเรียน</t>
  </si>
  <si>
    <t>อุดหนุน โรงเรียนอนุบาลพิบูลย์รักษ์</t>
  </si>
  <si>
    <t xml:space="preserve"> โครงการค่ายคุณธรรมน้อมนำจิตอาสา</t>
  </si>
  <si>
    <t>พัฒนาสังคม</t>
  </si>
  <si>
    <t>จำนวน   30  โครงการ</t>
  </si>
  <si>
    <t>อุดหนุน โรงเรียนบ้านดงยางพรพิบูลย์</t>
  </si>
  <si>
    <t>โครงการพัฒนาคุณธรรมโรงเรียน</t>
  </si>
  <si>
    <t>อุดหนุนอำเภอพิบูลย์รักษ์ โครงการ</t>
  </si>
  <si>
    <t>ส่งเสริมงานประเพณีโคมลมลอยฟ้า</t>
  </si>
  <si>
    <t>ผ้ามัดมี่ย้อมคราม นมัสการหลวงปู่พิบูลย์</t>
  </si>
  <si>
    <t>205</t>
  </si>
  <si>
    <t xml:space="preserve">โครงการซ่อมแซมรั้วที่ทำการ </t>
  </si>
  <si>
    <t>เพื่อทาสีรั้วใหม่โดยรอบ</t>
  </si>
  <si>
    <t>ที่ทำการสำนักงาน</t>
  </si>
  <si>
    <t>ที่ทำการ</t>
  </si>
  <si>
    <t>ที่ทำการ สนง.มีความ</t>
  </si>
  <si>
    <t>สวยงามและประชาชน</t>
  </si>
  <si>
    <t>ประทับใจ</t>
  </si>
  <si>
    <t>ก่อสร้างอาคารกิจกรรมพัฒนาการ</t>
  </si>
  <si>
    <t>เรียนรู้ศูนย์พัฒนาเด็กเล็ก อบต.บ้านแดง</t>
  </si>
  <si>
    <t>206</t>
  </si>
  <si>
    <t>เพื่อให้นักเรียนมีสถานที่</t>
  </si>
  <si>
    <t>เรียนรู้อย่างพอเพียง</t>
  </si>
  <si>
    <t>นักเรียนมีสถานที่เพียงพอ</t>
  </si>
  <si>
    <t>ในการเล่าเรียน</t>
  </si>
  <si>
    <t>4.2 แผนงาน อุตสาหกรรมและการโยธา</t>
  </si>
  <si>
    <t>4.3 แผนงาน การศาสนา วัฒนธรรม และนันทนาการ</t>
  </si>
  <si>
    <t>จำนวน  14 โครงการ</t>
  </si>
  <si>
    <t>โครงการก่อสร้างป้ายสวนสาธารณะ</t>
  </si>
  <si>
    <t>โครงการต่อเติมศาลาประชาคม</t>
  </si>
  <si>
    <t>ระยะทาง 83 เมตร</t>
  </si>
  <si>
    <t>วัดพระแท่น</t>
  </si>
  <si>
    <t>จากบ้านนายบุญยังไป</t>
  </si>
  <si>
    <t>ระยะทาง 83 ม.</t>
  </si>
  <si>
    <t>บุดดีทน และทางไปฝายห้วยยางหล่อ</t>
  </si>
  <si>
    <t>ปรับปรุงถนนคอนกรีตเสริมเหล็ก</t>
  </si>
  <si>
    <t>ระยะทา 83 เมตร</t>
  </si>
  <si>
    <t>ปรับปรุงถนนสายวัดป่าสามัคคีสันติธรรม</t>
  </si>
  <si>
    <t>ประชาชนมีสถานที่</t>
  </si>
  <si>
    <t>จอดรถเพียงพอ</t>
  </si>
  <si>
    <t>เพื่อให้ประชาชนมีสถานที่</t>
  </si>
  <si>
    <t>จอดรถอย่างเพียงพอ</t>
  </si>
  <si>
    <t>ปรับปรุงอาคารตลาดสด  อบต.บ้านแดง</t>
  </si>
  <si>
    <t>สายทางไปวัดป่าศรีสว่างวนาราม</t>
  </si>
  <si>
    <t>207</t>
  </si>
  <si>
    <t>สวนสาธารณะเฉลิม</t>
  </si>
  <si>
    <t>พระเกียรติมีป้ายที่แสดง</t>
  </si>
  <si>
    <t>ถึงความจงรักภักดีและเทิด</t>
  </si>
  <si>
    <t>เพื่อแสดงออกถึงความจงรัก</t>
  </si>
  <si>
    <t>ภักดี ต่อพระบาทสมเด็จ</t>
  </si>
  <si>
    <t xml:space="preserve">พระเจ้าอยู่หัวมหาวชิราลงกรณ </t>
  </si>
  <si>
    <t>บดินทรเทพยวรางกูร</t>
  </si>
  <si>
    <t>พระเกียรติพระองค์ท่าน</t>
  </si>
  <si>
    <t>ของเจ้าหน้าที่</t>
  </si>
  <si>
    <t>เก้าอี้สำนักงาน</t>
  </si>
  <si>
    <t>จำนวน 1 ตัว</t>
  </si>
  <si>
    <t xml:space="preserve">ตู้เหล็กเก็บเอกสาร </t>
  </si>
  <si>
    <t>แบบกระจกบานเลื่อน</t>
  </si>
  <si>
    <t>จำนวน 2 หลัง</t>
  </si>
  <si>
    <t>ของเจ้าหน้าที่สำหรับจัดเก็บ</t>
  </si>
  <si>
    <t>เอกสาร</t>
  </si>
  <si>
    <t>แบบ 15 ลิ้นชัก</t>
  </si>
  <si>
    <t>ตู้เหล็กเก็บเอกสาร</t>
  </si>
  <si>
    <t>พัดลมติดผนัง</t>
  </si>
  <si>
    <t>เพื่อบริการประชาชนที่</t>
  </si>
  <si>
    <t>มาติดต่อราชการ</t>
  </si>
  <si>
    <t>อุปกรณ์อ่านบัตรแบบ</t>
  </si>
  <si>
    <t xml:space="preserve">อเนกประสงค์ </t>
  </si>
  <si>
    <t xml:space="preserve">(Smart Card Reader) </t>
  </si>
  <si>
    <t>คอมพิวเตอร์และเครื่อง</t>
  </si>
  <si>
    <t>สำรองไฟฟ้า</t>
  </si>
  <si>
    <t>ของเจ้าหน้าที่สำหรับจัดทำ</t>
  </si>
  <si>
    <t>เครื่องพิมพ์</t>
  </si>
  <si>
    <t>Multifunction</t>
  </si>
  <si>
    <t xml:space="preserve">เครื่องสำรองไฟฟ้า </t>
  </si>
  <si>
    <t>เอกสารกับผู้มาติดต่อราชการ</t>
  </si>
  <si>
    <t>ซุ้มเฉลิมพระเกียรติ</t>
  </si>
  <si>
    <t xml:space="preserve">  จำนวน 1 ชุด</t>
  </si>
  <si>
    <t>เพื่อเสริมสร้างความสามัคคี</t>
  </si>
  <si>
    <t>ให้แก่ชุมชน</t>
  </si>
  <si>
    <t>เครื่องคอมพิวเตอร์</t>
  </si>
  <si>
    <t>โน้ตบุ๊ก</t>
  </si>
  <si>
    <t>งานบริหาร</t>
  </si>
  <si>
    <t>งานคลัง</t>
  </si>
  <si>
    <t>จำนวน 2 เครื่อง</t>
  </si>
  <si>
    <t>โต๊ะรับแขก</t>
  </si>
  <si>
    <t>เพื่อต้อนรับผู้มาติดต่อราชการ</t>
  </si>
  <si>
    <t>เครื่องคอมพิวเตอร์และ</t>
  </si>
  <si>
    <t>เครื่องสำรองไฟฟ้า</t>
  </si>
  <si>
    <t>โต๊ะทำงาน</t>
  </si>
  <si>
    <t>สาธารณสุข</t>
  </si>
  <si>
    <t>เคหะชุมชน</t>
  </si>
  <si>
    <t>เครื่องเจาะคอนกรีต</t>
  </si>
  <si>
    <t>สอบความหนาถนนคอนกรีต</t>
  </si>
  <si>
    <t>ของเจ้าหน้าที่สำหรับตรวจ</t>
  </si>
  <si>
    <r>
      <t>9.2 ป่าไม้</t>
    </r>
    <r>
      <rPr>
        <sz val="16"/>
        <color theme="1"/>
        <rFont val="TH SarabunPSK"/>
        <family val="2"/>
      </rPr>
      <t xml:space="preserve">  ในเขตตำบลบ้านแดง ไม่มีป่าไม้</t>
    </r>
  </si>
  <si>
    <r>
      <t>9.3 ภูเขา</t>
    </r>
    <r>
      <rPr>
        <sz val="16"/>
        <color theme="1"/>
        <rFont val="TH SarabunPSK"/>
        <family val="2"/>
      </rPr>
      <t xml:space="preserve">  ในเขตตำบลบ้านแดง ไม่มีภูเขา</t>
    </r>
  </si>
  <si>
    <t>เฉลิมพระเกียรติ (โชติพิบูลย์)</t>
  </si>
  <si>
    <t>โครงการก่อสร้างที่จอดรถสวนสาธารณะ</t>
  </si>
  <si>
    <t>เฉลิมพระเกียรติ (สวนโชติพิบูลย์)</t>
  </si>
  <si>
    <t>รวม 47  รายการ</t>
  </si>
  <si>
    <t>1.4 แผนงาน สร้างความเข้มแข็งให้กับชุมชน</t>
  </si>
  <si>
    <t>1.3 แผนงาน อุตสาหกรรมและการโยธา</t>
  </si>
  <si>
    <t xml:space="preserve">   1.3 แผนงาน อุตสาหกรรมและการโยธา</t>
  </si>
  <si>
    <t xml:space="preserve">   1.4 แผนงาน สร้างความเข้มแข็งให้กับชุมชน</t>
  </si>
  <si>
    <t xml:space="preserve">   2.2 แผนงาน อุตสาหกรรมและการโยธา</t>
  </si>
  <si>
    <t xml:space="preserve">   4.2 แผนงาน อุตสาหกรรมและการโยธา</t>
  </si>
  <si>
    <t xml:space="preserve">   4.3 แผนงาน การศาสนา วัฒนธรรม และ</t>
  </si>
  <si>
    <t>200 เมตร</t>
  </si>
  <si>
    <t>208</t>
  </si>
  <si>
    <t>210</t>
  </si>
  <si>
    <t>ระยะทาง 6 กม.</t>
  </si>
  <si>
    <t>โครงการปรับปรุงอาคารห้องเก็บพัสดุ</t>
  </si>
  <si>
    <t>เพื่อให้สถานที่ในการจัด</t>
  </si>
  <si>
    <t>มีอาคารเก็บพัสดุที่มี</t>
  </si>
  <si>
    <t>เก็บพัสดุมีสภาพดีและ</t>
  </si>
  <si>
    <t>สภาพดีและปลอดภัย</t>
  </si>
  <si>
    <t>ปลอดภัยในการจัดเก็บ</t>
  </si>
  <si>
    <t>จำนวน  10  โครงการ</t>
  </si>
  <si>
    <t>มีอาคารเก็บพัสดุที่มีสภาพดีและปลอดภัย</t>
  </si>
  <si>
    <t>มีรายได้ในการพัฒนาท้องถิ่นและเข้าถึงประชาชน</t>
  </si>
  <si>
    <t>5.2 แผนงาน สาธารณสุข</t>
  </si>
  <si>
    <t xml:space="preserve">จัดซื้อรถเก็บขยะ </t>
  </si>
  <si>
    <t>เพื่อสนับสนุนการปฏิบัติงานของ</t>
  </si>
  <si>
    <t>จำนวน 1 คัน</t>
  </si>
  <si>
    <t>เจ้าหน้าที่ในการรักษาความสะอาด</t>
  </si>
  <si>
    <t>ก่อสร้างถนนลาดยางผิวทางแอสฟัลต์</t>
  </si>
  <si>
    <t>คอนกรีตสายทางบ้านโพธิ์ - บ้านดงยาง</t>
  </si>
  <si>
    <t xml:space="preserve">คอนกรีตสายทางบ้านแดง ม.11 -  </t>
  </si>
  <si>
    <t>บ้านหนองบัวสะอาด</t>
  </si>
  <si>
    <t>ยาว 2,530 ม. หนา 0.05 ม.</t>
  </si>
  <si>
    <t>ไม่น้อยกว่า 17,710 ตารางม.</t>
  </si>
  <si>
    <t xml:space="preserve"> ไหล่ทางข้างละ0.5 ม.มีพื้นที่</t>
  </si>
  <si>
    <t xml:space="preserve">ซ่อมสร้างผิวทางแอสฟัลต์คอนกรีต </t>
  </si>
  <si>
    <t>โดยวิธี Pavement In-Place</t>
  </si>
  <si>
    <t xml:space="preserve"> Recycling สายทางบ้านแดง  -  </t>
  </si>
  <si>
    <t>บ้านนาทราย</t>
  </si>
  <si>
    <t xml:space="preserve"> กว้าง 6 ม. ยาว 3,206 ม. </t>
  </si>
  <si>
    <t>หนา 0.05 ม. มีพื้นที่</t>
  </si>
  <si>
    <t>ไม่น้อยกว่า 19,236 ตารางม.</t>
  </si>
  <si>
    <t>ข้อบัญญัติ</t>
  </si>
  <si>
    <t>5.3 แผนงาน อุตสาหกรรมและการโยธา</t>
  </si>
  <si>
    <t>5.4 แผนงาน สร้างความเข้มแข็งให้กับชุมชน</t>
  </si>
  <si>
    <t>5.5 แผนงาน การเกษตร</t>
  </si>
  <si>
    <t>โครงการวางท่อระบายน้ำ คสล.และ</t>
  </si>
  <si>
    <t xml:space="preserve">รางระบายน้ำสำเร็จรูปแรงดึง หมู่ที่ 1 </t>
  </si>
  <si>
    <t>จากปากทางบ้านนายปัญญาสีสัตย์</t>
  </si>
  <si>
    <t>ถึงร้านมะนาว ความยาว 80 ม.</t>
  </si>
  <si>
    <t>ก่อสร้างวางท่อระบายน้ำคสล.และราง</t>
  </si>
  <si>
    <t>ระบายน้ำสำเร็จรูประบบแรงดึงหมู่ที่ 3</t>
  </si>
  <si>
    <t>ความยาว 75 เมตร</t>
  </si>
  <si>
    <t>ก่อสร้างถนนคสล.เข้าหมู่บ้าน หมู่ที่ 5</t>
  </si>
  <si>
    <t>ก่อสร้างถนนคสล.สายทางถนนรอบ</t>
  </si>
  <si>
    <t>หมู่บ้านด้านทิศเหนือเริ่มจากบ้าน</t>
  </si>
  <si>
    <t>นางนิตยา หมู่ที่ 6</t>
  </si>
  <si>
    <t>โครงการปรับปรุงถนนคอนกรีตเสริม</t>
  </si>
  <si>
    <t>เหล็กในหมู่บ้านสายทางจากบ้านนาย</t>
  </si>
  <si>
    <t>บุญยังศรีดารัก ไปบ้านวัดพระแท่น</t>
  </si>
  <si>
    <t>ก่อสร้างวางท่อระบายน้ำถนนสาย</t>
  </si>
  <si>
    <t>บ้านแดง-สะพานข้ามไปบ้านดงปอ</t>
  </si>
  <si>
    <t>(สายบ้านแดง-บ้านดงปอ) หมู่ที่ 7</t>
  </si>
  <si>
    <t xml:space="preserve"> 65 ท่อนพร้อมบ่อพัก</t>
  </si>
  <si>
    <t>ท่อ ขนาด 0.6 ม. จำนวน</t>
  </si>
  <si>
    <t>สายหน้าพิพิธภัณฑ์หลวงปู่โชติ หมู่ที่10</t>
  </si>
  <si>
    <t>สายทางหลังศูนย์พัฒนาเด็กเล็กอบต.</t>
  </si>
  <si>
    <t>บ้านแดง หมู่ที่ 11</t>
  </si>
  <si>
    <t>ถึงทช.(สายข้างโรงพยาบาล) หมู่ที่ 11</t>
  </si>
  <si>
    <t>ค่าออกแบบควบคุมงานที่จ่ายให้แก่</t>
  </si>
  <si>
    <t>เอกชนนิติบุคคลหรือบุคคลภายนอกเพื่อ</t>
  </si>
  <si>
    <t>ให้ได้มาซึ่งสิ่งก่อสร้าง</t>
  </si>
  <si>
    <t>ค่าควบคุมงานที่จ่ายให้แก่</t>
  </si>
  <si>
    <t>เอกชนฯ</t>
  </si>
  <si>
    <t>ร้อยละที่จนท.</t>
  </si>
  <si>
    <t xml:space="preserve">เพื่อจ่ายเป็นค่าออกแบบ </t>
  </si>
  <si>
    <t>เพื่อให้ได้มาซึ่งสิ่ง</t>
  </si>
  <si>
    <t>แบบและควบคุมงาน</t>
  </si>
  <si>
    <t>ก่อสร้างสำหรับค่าออก</t>
  </si>
  <si>
    <t>จำนวน  67  โครงการ</t>
  </si>
  <si>
    <t>จำนวน 210 โครงการ</t>
  </si>
  <si>
    <t>1.1 แผนงาน อุตสาหกรรมและการโยธา</t>
  </si>
  <si>
    <t>ก่อสร้างถนนสายบ้านแดง – นาทราย</t>
  </si>
  <si>
    <t>3.2 บัญชีโครงการพัฒนาท้องถิ่น  (พ.ศ.2561 - 2565)</t>
  </si>
  <si>
    <t>3.1 การนำแผนพัฒนาท้องถิ่นสี่ปีไปสู่การปฏิบัติ</t>
  </si>
  <si>
    <t>พัฒนาโครงสร้างพื้นฐาน ด้านคมนาคม ด้านไฟฟ้า ด้านประปา</t>
  </si>
  <si>
    <t>จำนวน  12  โครงการ</t>
  </si>
  <si>
    <t>ก่อสร้างอาคารหน่วยปฎิบัติการกู้ชีพ</t>
  </si>
  <si>
    <t>กู้ภัย</t>
  </si>
  <si>
    <t>ปรับปรุงต่อเติมอาคารจอดรถกู้ชีพ</t>
  </si>
  <si>
    <t>เพื่อให้สถานที่ในการปฏบัติ</t>
  </si>
  <si>
    <t>การกู้ชีพกู้ภัย</t>
  </si>
  <si>
    <t>การกู้ชีพ</t>
  </si>
  <si>
    <t>เพื่อให้สถานที่ในการจอดรถ</t>
  </si>
  <si>
    <t>เพียงพอ สะดวกในการ</t>
  </si>
  <si>
    <t>ปฏิบัติการกู้ชีพกู้ภัย</t>
  </si>
  <si>
    <t>มีอาคารหน่วยปฎิบัติ</t>
  </si>
  <si>
    <t>มีสถานที่ในการจอด</t>
  </si>
  <si>
    <t>รถที่เพียงพอ</t>
  </si>
  <si>
    <t>209</t>
  </si>
  <si>
    <t>จำนวน 42 โครงการ</t>
  </si>
  <si>
    <t>คอนกรีตสายทางบ้านแดง -</t>
  </si>
  <si>
    <t>บ้านดงไร่ หมู่ที่ 11</t>
  </si>
  <si>
    <t>ก 6 ม. ย. 2.1 ก.ม.</t>
  </si>
  <si>
    <t>ไหล่ทางข้างละ 1ม.</t>
  </si>
  <si>
    <t>บ้านนายหนู พลเพ็ง - นายสุพัฒน์</t>
  </si>
  <si>
    <t>2.โครงการรณรงค์และ</t>
  </si>
  <si>
    <t>แก้ไขปัญหายาเสพติด</t>
  </si>
  <si>
    <t xml:space="preserve">To be number one </t>
  </si>
  <si>
    <t>โภชนาการและสุขภาพ</t>
  </si>
  <si>
    <t>อนามัยแม่และเด็ก</t>
  </si>
  <si>
    <t>3.โครงการรณรงค์และ</t>
  </si>
  <si>
    <t>To be number one</t>
  </si>
  <si>
    <t>จำนวน  33 โครงการ</t>
  </si>
  <si>
    <t>แป่ว ลืมว่าต้องเอาเข้าเพิ่มเติม</t>
  </si>
  <si>
    <t>211</t>
  </si>
  <si>
    <t>212</t>
  </si>
  <si>
    <t>213</t>
  </si>
  <si>
    <t>214</t>
  </si>
  <si>
    <t>215</t>
  </si>
  <si>
    <t>โครงการขุดลอกห้วยดาน(ท่าหลักเส)</t>
  </si>
  <si>
    <t>โครงการขุดลอกห้วยดาน</t>
  </si>
  <si>
    <t>(ท่ากฐินตอนบน)</t>
  </si>
  <si>
    <t>โครงการขุดลอกห้วยอีค้ำตอนกลาง</t>
  </si>
  <si>
    <t>โครงการขุดลอกกุดจานเกี้ยว</t>
  </si>
  <si>
    <t>โครงการขุดลอกห้วยแคน</t>
  </si>
  <si>
    <t>โครงการก่อสร้างฝายน้ำล้น แบบมข.27</t>
  </si>
  <si>
    <t>ข 63</t>
  </si>
  <si>
    <t>ข63</t>
  </si>
  <si>
    <t>ขยายเขตไฟฟ้าแรงสูง เส้น บ้านแดง</t>
  </si>
  <si>
    <t>หมู่ที่ 11 ถึงบ้านดงไรร่ หมู่ที่ 14</t>
  </si>
  <si>
    <t>ฤดูแล้ง  และเพียงพอ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</si>
</sst>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9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5"/>
      <color theme="1"/>
      <name val="TH SarabunPSK"/>
      <family val="2"/>
    </font>
    <font>
      <sz val="14"/>
      <color theme="1" tint="0.14999847407452621"/>
      <name val="TH SarabunPSK"/>
      <family val="2"/>
    </font>
    <font>
      <sz val="14.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5"/>
      <color theme="1"/>
      <name val="TH SarabunPSK"/>
      <family val="2"/>
    </font>
    <font>
      <b/>
      <sz val="18"/>
      <name val="TH SarabunPSK"/>
      <family val="2"/>
    </font>
    <font>
      <sz val="13.5"/>
      <name val="TH SarabunPSK"/>
      <family val="2"/>
    </font>
    <font>
      <sz val="14"/>
      <color rgb="FFFF0000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sz val="12"/>
      <color rgb="FFD04400"/>
      <name val="MS Sans Serif"/>
      <family val="2"/>
      <charset val="222"/>
    </font>
    <font>
      <sz val="15"/>
      <color rgb="FF0D0D0D"/>
      <name val="TH SarabunPSK"/>
      <family val="2"/>
    </font>
    <font>
      <sz val="11"/>
      <color rgb="FF000000"/>
      <name val="Calibri"/>
      <family val="2"/>
      <scheme val="minor"/>
    </font>
    <font>
      <sz val="11"/>
      <name val="TH SarabunPSK"/>
      <family val="2"/>
    </font>
    <font>
      <sz val="14"/>
      <name val="Angsana New"/>
      <family val="1"/>
    </font>
    <font>
      <sz val="14"/>
      <color theme="1"/>
      <name val="Calibri"/>
      <family val="2"/>
      <charset val="222"/>
      <scheme val="minor"/>
    </font>
    <font>
      <sz val="14"/>
      <name val="Angsana New"/>
      <family val="1"/>
    </font>
    <font>
      <b/>
      <sz val="13"/>
      <color theme="1"/>
      <name val="TH SarabunPSK"/>
      <family val="2"/>
    </font>
    <font>
      <sz val="16"/>
      <color theme="1"/>
      <name val="TH Baijam"/>
    </font>
    <font>
      <b/>
      <sz val="16"/>
      <color theme="1"/>
      <name val="TH Baijam"/>
    </font>
    <font>
      <sz val="8"/>
      <color theme="1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Baijam"/>
    </font>
    <font>
      <sz val="15.5"/>
      <color theme="1"/>
      <name val="TH SarabunPSK"/>
      <family val="2"/>
    </font>
    <font>
      <sz val="12"/>
      <color rgb="FF000000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28"/>
      <name val="TH SarabunPSK"/>
      <family val="2"/>
    </font>
    <font>
      <b/>
      <sz val="26"/>
      <name val="TH SarabunPSK"/>
      <family val="2"/>
    </font>
    <font>
      <sz val="26"/>
      <name val="TH SarabunPSK"/>
      <family val="2"/>
    </font>
    <font>
      <b/>
      <sz val="36"/>
      <name val="TH SarabunPSK"/>
      <family val="2"/>
    </font>
    <font>
      <b/>
      <sz val="30"/>
      <name val="TH SarabunPSK"/>
      <family val="2"/>
    </font>
    <font>
      <b/>
      <sz val="20"/>
      <color theme="1"/>
      <name val="TH SarabunPSK"/>
      <family val="2"/>
    </font>
    <font>
      <sz val="15.2"/>
      <color theme="1"/>
      <name val="TH SarabunPSK"/>
      <family val="2"/>
    </font>
    <font>
      <u/>
      <sz val="14"/>
      <name val="TH SarabunPSK"/>
      <family val="2"/>
    </font>
    <font>
      <sz val="18"/>
      <name val="TH SarabunPSK"/>
      <family val="2"/>
    </font>
    <font>
      <sz val="15"/>
      <color theme="1"/>
      <name val="Calibri"/>
      <family val="2"/>
      <charset val="222"/>
      <scheme val="minor"/>
    </font>
    <font>
      <b/>
      <sz val="16"/>
      <color theme="1"/>
      <name val="BrowalliaUPC"/>
      <family val="2"/>
    </font>
    <font>
      <sz val="18"/>
      <color theme="1"/>
      <name val="TH SarabunPSK"/>
      <family val="2"/>
    </font>
    <font>
      <b/>
      <sz val="18"/>
      <color theme="1"/>
      <name val="AngsanaUPC"/>
      <family val="1"/>
    </font>
    <font>
      <b/>
      <sz val="16"/>
      <color theme="1"/>
      <name val="AngsanaUPC"/>
      <family val="1"/>
    </font>
    <font>
      <sz val="14"/>
      <color theme="1" tint="4.9989318521683403E-2"/>
      <name val="TH SarabunPSK"/>
      <family val="2"/>
    </font>
    <font>
      <sz val="13.5"/>
      <color theme="1"/>
      <name val="TH SarabunPSK"/>
      <family val="2"/>
    </font>
    <font>
      <sz val="12.5"/>
      <color theme="1"/>
      <name val="TH SarabunPSK"/>
      <family val="2"/>
    </font>
    <font>
      <sz val="10"/>
      <name val="TH SarabunPSK"/>
      <family val="2"/>
    </font>
    <font>
      <b/>
      <sz val="15"/>
      <color theme="1"/>
      <name val="Calibri"/>
      <family val="2"/>
      <charset val="222"/>
      <scheme val="minor"/>
    </font>
    <font>
      <b/>
      <u/>
      <sz val="16"/>
      <color theme="1"/>
      <name val="TH SarabunPSK"/>
      <family val="2"/>
    </font>
    <font>
      <sz val="12"/>
      <color theme="1" tint="0.14999847407452621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4"/>
      <color theme="1" tint="4.9989318521683403E-2"/>
      <name val="TH SarabunPSK"/>
      <family val="2"/>
    </font>
    <font>
      <sz val="12"/>
      <color theme="1" tint="4.9989318521683403E-2"/>
      <name val="TH SarabunPSK"/>
      <family val="2"/>
    </font>
    <font>
      <sz val="16"/>
      <color rgb="FF0070C0"/>
      <name val="TH SarabunPSK"/>
      <family val="2"/>
    </font>
    <font>
      <sz val="14"/>
      <color rgb="FF0070C0"/>
      <name val="TH SarabunPSK"/>
      <family val="2"/>
    </font>
    <font>
      <sz val="16"/>
      <color rgb="FF00B0F0"/>
      <name val="TH SarabunPSK"/>
      <family val="2"/>
    </font>
    <font>
      <sz val="9"/>
      <color theme="1"/>
      <name val="Calibri"/>
      <family val="2"/>
      <charset val="222"/>
      <scheme val="minor"/>
    </font>
    <font>
      <sz val="13"/>
      <color theme="1" tint="4.9989318521683403E-2"/>
      <name val="TH SarabunPSK"/>
      <family val="2"/>
    </font>
    <font>
      <sz val="10"/>
      <color theme="1" tint="4.9989318521683403E-2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  <font>
      <b/>
      <sz val="14"/>
      <color theme="0"/>
      <name val="TH SarabunPSK"/>
      <family val="2"/>
    </font>
    <font>
      <sz val="10"/>
      <color theme="0"/>
      <name val="TH SarabunPSK"/>
      <family val="2"/>
    </font>
    <font>
      <sz val="13"/>
      <color theme="1" tint="0.14999847407452621"/>
      <name val="TH SarabunPSK"/>
      <family val="2"/>
    </font>
    <font>
      <sz val="13"/>
      <color theme="1"/>
      <name val="Calibri"/>
      <family val="2"/>
      <charset val="222"/>
      <scheme val="minor"/>
    </font>
    <font>
      <sz val="16"/>
      <color theme="1" tint="0.14999847407452621"/>
      <name val="TH SarabunPSK"/>
      <family val="2"/>
    </font>
    <font>
      <sz val="16"/>
      <name val="AngsanaUPC"/>
      <family val="1"/>
    </font>
    <font>
      <sz val="15.5"/>
      <color theme="1"/>
      <name val="TH SarabunIT๙"/>
      <family val="2"/>
    </font>
    <font>
      <b/>
      <sz val="16"/>
      <color theme="1"/>
      <name val="Calibri"/>
      <family val="2"/>
      <charset val="222"/>
      <scheme val="minor"/>
    </font>
    <font>
      <b/>
      <sz val="20"/>
      <name val="TH SarabunPSK"/>
      <family val="2"/>
    </font>
    <font>
      <sz val="13"/>
      <color rgb="FFFF0000"/>
      <name val="TH SarabunPSK"/>
      <family val="2"/>
    </font>
    <font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0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 tint="4.9989318521683403E-2"/>
      <name val="TH SarabunPSK"/>
      <family val="2"/>
    </font>
    <font>
      <sz val="10"/>
      <color rgb="FFFF0000"/>
      <name val="TH SarabunPSK"/>
      <family val="2"/>
    </font>
    <font>
      <b/>
      <sz val="11"/>
      <name val="TH SarabunPSK"/>
      <family val="2"/>
    </font>
    <font>
      <sz val="14"/>
      <color rgb="FF00B050"/>
      <name val="TH SarabunPSK"/>
      <family val="2"/>
    </font>
    <font>
      <sz val="13"/>
      <color rgb="FF00B050"/>
      <name val="TH SarabunPSK"/>
      <family val="2"/>
    </font>
    <font>
      <sz val="10"/>
      <color rgb="FF00B05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2" fillId="0" borderId="0"/>
    <xf numFmtId="0" fontId="1" fillId="0" borderId="0"/>
  </cellStyleXfs>
  <cellXfs count="19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5" xfId="0" applyFont="1" applyBorder="1"/>
    <xf numFmtId="0" fontId="5" fillId="0" borderId="7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49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Border="1"/>
    <xf numFmtId="0" fontId="5" fillId="0" borderId="0" xfId="0" applyFont="1"/>
    <xf numFmtId="0" fontId="4" fillId="0" borderId="0" xfId="0" applyFont="1" applyAlignment="1"/>
    <xf numFmtId="0" fontId="4" fillId="0" borderId="0" xfId="0" applyFont="1" applyBorder="1" applyAlignment="1"/>
    <xf numFmtId="0" fontId="7" fillId="0" borderId="0" xfId="0" applyFont="1" applyBorder="1"/>
    <xf numFmtId="0" fontId="4" fillId="0" borderId="0" xfId="0" applyNumberFormat="1" applyFont="1"/>
    <xf numFmtId="0" fontId="9" fillId="0" borderId="0" xfId="0" applyFont="1" applyBorder="1" applyAlignment="1">
      <alignment horizontal="left"/>
    </xf>
    <xf numFmtId="49" fontId="3" fillId="0" borderId="0" xfId="0" applyNumberFormat="1" applyFont="1"/>
    <xf numFmtId="0" fontId="10" fillId="0" borderId="0" xfId="0" applyFont="1"/>
    <xf numFmtId="49" fontId="2" fillId="0" borderId="0" xfId="0" applyNumberFormat="1" applyFont="1"/>
    <xf numFmtId="0" fontId="14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1" xfId="0" applyFont="1" applyBorder="1" applyAlignment="1">
      <alignment horizontal="left" vertical="top"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16" fillId="0" borderId="0" xfId="0" applyNumberFormat="1" applyFont="1"/>
    <xf numFmtId="0" fontId="16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0" fontId="2" fillId="0" borderId="12" xfId="0" applyFont="1" applyBorder="1"/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0" xfId="0" applyFont="1" applyBorder="1"/>
    <xf numFmtId="164" fontId="9" fillId="0" borderId="15" xfId="1" applyNumberFormat="1" applyFont="1" applyBorder="1" applyAlignment="1">
      <alignment horizontal="left" vertical="top"/>
    </xf>
    <xf numFmtId="164" fontId="9" fillId="0" borderId="14" xfId="1" applyNumberFormat="1" applyFont="1" applyBorder="1" applyAlignment="1">
      <alignment horizontal="left" vertical="top"/>
    </xf>
    <xf numFmtId="164" fontId="9" fillId="0" borderId="0" xfId="1" applyNumberFormat="1" applyFont="1" applyBorder="1" applyAlignment="1">
      <alignment vertical="top"/>
    </xf>
    <xf numFmtId="0" fontId="9" fillId="0" borderId="10" xfId="0" applyFont="1" applyBorder="1"/>
    <xf numFmtId="0" fontId="9" fillId="0" borderId="1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/>
    <xf numFmtId="164" fontId="9" fillId="0" borderId="2" xfId="1" applyNumberFormat="1" applyFont="1" applyBorder="1" applyAlignment="1">
      <alignment horizontal="left" vertical="top"/>
    </xf>
    <xf numFmtId="164" fontId="9" fillId="0" borderId="0" xfId="1" applyNumberFormat="1" applyFont="1" applyBorder="1" applyAlignment="1">
      <alignment horizontal="left" vertical="top"/>
    </xf>
    <xf numFmtId="164" fontId="9" fillId="0" borderId="5" xfId="1" applyNumberFormat="1" applyFont="1" applyBorder="1" applyAlignment="1">
      <alignment horizontal="left" vertical="top"/>
    </xf>
    <xf numFmtId="164" fontId="9" fillId="0" borderId="15" xfId="1" applyNumberFormat="1" applyFont="1" applyBorder="1" applyAlignment="1">
      <alignment vertical="top"/>
    </xf>
    <xf numFmtId="164" fontId="9" fillId="0" borderId="14" xfId="1" applyNumberFormat="1" applyFont="1" applyBorder="1" applyAlignment="1">
      <alignment vertical="top"/>
    </xf>
    <xf numFmtId="164" fontId="20" fillId="0" borderId="15" xfId="1" applyNumberFormat="1" applyFont="1" applyBorder="1" applyAlignment="1">
      <alignment vertical="top"/>
    </xf>
    <xf numFmtId="164" fontId="20" fillId="0" borderId="14" xfId="1" applyNumberFormat="1" applyFont="1" applyBorder="1" applyAlignment="1">
      <alignment vertical="top"/>
    </xf>
    <xf numFmtId="164" fontId="9" fillId="0" borderId="1" xfId="1" applyNumberFormat="1" applyFont="1" applyBorder="1" applyAlignment="1">
      <alignment vertical="top"/>
    </xf>
    <xf numFmtId="164" fontId="9" fillId="0" borderId="2" xfId="1" applyNumberFormat="1" applyFont="1" applyBorder="1" applyAlignment="1">
      <alignment vertical="top"/>
    </xf>
    <xf numFmtId="164" fontId="7" fillId="0" borderId="15" xfId="1" applyNumberFormat="1" applyFont="1" applyBorder="1" applyAlignment="1">
      <alignment vertical="top"/>
    </xf>
    <xf numFmtId="0" fontId="2" fillId="0" borderId="15" xfId="0" applyFont="1" applyBorder="1"/>
    <xf numFmtId="164" fontId="9" fillId="0" borderId="3" xfId="1" applyNumberFormat="1" applyFont="1" applyBorder="1" applyAlignment="1">
      <alignment horizontal="left" vertical="top"/>
    </xf>
    <xf numFmtId="164" fontId="9" fillId="0" borderId="3" xfId="1" applyNumberFormat="1" applyFont="1" applyBorder="1" applyAlignment="1">
      <alignment vertical="top"/>
    </xf>
    <xf numFmtId="0" fontId="2" fillId="0" borderId="11" xfId="0" applyFont="1" applyBorder="1"/>
    <xf numFmtId="0" fontId="2" fillId="0" borderId="10" xfId="0" applyFont="1" applyBorder="1"/>
    <xf numFmtId="164" fontId="14" fillId="0" borderId="12" xfId="1" applyNumberFormat="1" applyFont="1" applyBorder="1" applyAlignment="1">
      <alignment horizontal="center" vertical="top"/>
    </xf>
    <xf numFmtId="0" fontId="20" fillId="0" borderId="1" xfId="0" applyFont="1" applyBorder="1"/>
    <xf numFmtId="164" fontId="14" fillId="0" borderId="15" xfId="1" applyNumberFormat="1" applyFont="1" applyBorder="1" applyAlignment="1">
      <alignment horizontal="center" vertical="top"/>
    </xf>
    <xf numFmtId="164" fontId="21" fillId="0" borderId="0" xfId="1" applyNumberFormat="1" applyFont="1" applyBorder="1" applyAlignment="1">
      <alignment horizontal="left" vertical="top"/>
    </xf>
    <xf numFmtId="164" fontId="20" fillId="0" borderId="0" xfId="1" applyNumberFormat="1" applyFont="1" applyBorder="1" applyAlignment="1">
      <alignment horizontal="left" vertical="top"/>
    </xf>
    <xf numFmtId="164" fontId="14" fillId="0" borderId="14" xfId="1" applyNumberFormat="1" applyFont="1" applyBorder="1" applyAlignment="1">
      <alignment horizontal="center" vertical="top"/>
    </xf>
    <xf numFmtId="164" fontId="20" fillId="0" borderId="5" xfId="1" applyNumberFormat="1" applyFont="1" applyBorder="1" applyAlignment="1">
      <alignment horizontal="left" vertical="top"/>
    </xf>
    <xf numFmtId="49" fontId="3" fillId="0" borderId="0" xfId="0" applyNumberFormat="1" applyFont="1" applyAlignment="1"/>
    <xf numFmtId="0" fontId="2" fillId="0" borderId="0" xfId="0" applyNumberFormat="1" applyFont="1"/>
    <xf numFmtId="0" fontId="17" fillId="0" borderId="0" xfId="0" applyFont="1"/>
    <xf numFmtId="0" fontId="22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0" fillId="0" borderId="0" xfId="0" applyFont="1" applyBorder="1"/>
    <xf numFmtId="0" fontId="20" fillId="0" borderId="2" xfId="0" applyFont="1" applyBorder="1"/>
    <xf numFmtId="0" fontId="20" fillId="0" borderId="4" xfId="0" applyFont="1" applyBorder="1"/>
    <xf numFmtId="0" fontId="20" fillId="0" borderId="12" xfId="0" applyFont="1" applyBorder="1" applyAlignment="1">
      <alignment horizontal="center"/>
    </xf>
    <xf numFmtId="0" fontId="20" fillId="0" borderId="15" xfId="0" applyFont="1" applyBorder="1"/>
    <xf numFmtId="0" fontId="20" fillId="0" borderId="14" xfId="0" applyFont="1" applyBorder="1"/>
    <xf numFmtId="164" fontId="7" fillId="0" borderId="0" xfId="1" applyNumberFormat="1" applyFont="1" applyBorder="1" applyAlignment="1">
      <alignment horizontal="left" vertical="top"/>
    </xf>
    <xf numFmtId="164" fontId="19" fillId="0" borderId="15" xfId="1" applyNumberFormat="1" applyFont="1" applyBorder="1" applyAlignment="1">
      <alignment vertical="top"/>
    </xf>
    <xf numFmtId="0" fontId="20" fillId="0" borderId="12" xfId="0" applyFont="1" applyBorder="1"/>
    <xf numFmtId="164" fontId="20" fillId="0" borderId="1" xfId="1" applyNumberFormat="1" applyFont="1" applyFill="1" applyBorder="1" applyAlignment="1">
      <alignment horizontal="left" vertical="top"/>
    </xf>
    <xf numFmtId="164" fontId="20" fillId="0" borderId="2" xfId="1" applyNumberFormat="1" applyFont="1" applyBorder="1" applyAlignment="1">
      <alignment horizontal="left" vertical="top"/>
    </xf>
    <xf numFmtId="164" fontId="20" fillId="0" borderId="4" xfId="1" applyNumberFormat="1" applyFont="1" applyBorder="1" applyAlignment="1">
      <alignment vertical="top"/>
    </xf>
    <xf numFmtId="164" fontId="20" fillId="0" borderId="15" xfId="1" applyNumberFormat="1" applyFont="1" applyBorder="1" applyAlignment="1">
      <alignment horizontal="left" vertical="center"/>
    </xf>
    <xf numFmtId="164" fontId="7" fillId="0" borderId="14" xfId="1" applyNumberFormat="1" applyFont="1" applyBorder="1" applyAlignment="1">
      <alignment vertical="top"/>
    </xf>
    <xf numFmtId="164" fontId="7" fillId="0" borderId="6" xfId="1" applyNumberFormat="1" applyFont="1" applyBorder="1" applyAlignment="1">
      <alignment horizontal="left" vertical="top"/>
    </xf>
    <xf numFmtId="164" fontId="20" fillId="0" borderId="4" xfId="1" applyNumberFormat="1" applyFont="1" applyFill="1" applyBorder="1" applyAlignment="1">
      <alignment horizontal="left" vertical="top"/>
    </xf>
    <xf numFmtId="164" fontId="7" fillId="0" borderId="12" xfId="1" applyNumberFormat="1" applyFont="1" applyBorder="1" applyAlignment="1">
      <alignment vertical="top"/>
    </xf>
    <xf numFmtId="0" fontId="20" fillId="0" borderId="14" xfId="0" applyFont="1" applyBorder="1" applyAlignment="1">
      <alignment horizontal="center"/>
    </xf>
    <xf numFmtId="164" fontId="14" fillId="0" borderId="12" xfId="1" applyNumberFormat="1" applyFont="1" applyBorder="1" applyAlignment="1">
      <alignment horizontal="center" vertical="center"/>
    </xf>
    <xf numFmtId="164" fontId="9" fillId="0" borderId="12" xfId="1" applyNumberFormat="1" applyFont="1" applyBorder="1" applyAlignment="1">
      <alignment horizontal="left" vertical="top"/>
    </xf>
    <xf numFmtId="164" fontId="27" fillId="0" borderId="1" xfId="1" applyNumberFormat="1" applyFont="1" applyBorder="1" applyAlignment="1">
      <alignment horizontal="left" vertical="top"/>
    </xf>
    <xf numFmtId="164" fontId="27" fillId="0" borderId="14" xfId="1" applyNumberFormat="1" applyFont="1" applyBorder="1" applyAlignment="1">
      <alignment horizontal="left" vertical="top"/>
    </xf>
    <xf numFmtId="164" fontId="27" fillId="0" borderId="4" xfId="1" applyNumberFormat="1" applyFont="1" applyBorder="1" applyAlignment="1">
      <alignment horizontal="left" vertical="top"/>
    </xf>
    <xf numFmtId="164" fontId="26" fillId="0" borderId="1" xfId="1" applyNumberFormat="1" applyFont="1" applyBorder="1" applyAlignment="1">
      <alignment vertical="top"/>
    </xf>
    <xf numFmtId="164" fontId="27" fillId="0" borderId="2" xfId="1" applyNumberFormat="1" applyFont="1" applyBorder="1" applyAlignment="1">
      <alignment horizontal="left" vertical="top"/>
    </xf>
    <xf numFmtId="164" fontId="27" fillId="0" borderId="5" xfId="1" applyNumberFormat="1" applyFont="1" applyBorder="1" applyAlignment="1">
      <alignment horizontal="left" vertical="top"/>
    </xf>
    <xf numFmtId="164" fontId="9" fillId="0" borderId="1" xfId="1" applyNumberFormat="1" applyFont="1" applyBorder="1" applyAlignment="1">
      <alignment horizontal="left" vertical="top"/>
    </xf>
    <xf numFmtId="164" fontId="9" fillId="0" borderId="10" xfId="1" applyNumberFormat="1" applyFont="1" applyBorder="1" applyAlignment="1">
      <alignment horizontal="left" vertical="top"/>
    </xf>
    <xf numFmtId="164" fontId="27" fillId="0" borderId="10" xfId="1" applyNumberFormat="1" applyFont="1" applyBorder="1" applyAlignment="1">
      <alignment horizontal="left" vertical="top"/>
    </xf>
    <xf numFmtId="164" fontId="9" fillId="0" borderId="12" xfId="1" applyNumberFormat="1" applyFont="1" applyBorder="1" applyAlignment="1">
      <alignment vertical="top"/>
    </xf>
    <xf numFmtId="164" fontId="26" fillId="0" borderId="0" xfId="1" applyNumberFormat="1" applyFont="1" applyBorder="1" applyAlignment="1">
      <alignment vertical="top"/>
    </xf>
    <xf numFmtId="164" fontId="27" fillId="0" borderId="0" xfId="1" applyNumberFormat="1" applyFont="1" applyBorder="1" applyAlignment="1">
      <alignment horizontal="left" vertical="top"/>
    </xf>
    <xf numFmtId="164" fontId="27" fillId="0" borderId="12" xfId="1" applyNumberFormat="1" applyFont="1" applyBorder="1" applyAlignment="1">
      <alignment vertical="top"/>
    </xf>
    <xf numFmtId="164" fontId="27" fillId="0" borderId="12" xfId="1" applyNumberFormat="1" applyFont="1" applyBorder="1" applyAlignment="1">
      <alignment horizontal="left" vertical="top"/>
    </xf>
    <xf numFmtId="164" fontId="27" fillId="0" borderId="14" xfId="1" applyNumberFormat="1" applyFont="1" applyBorder="1" applyAlignment="1">
      <alignment vertical="top"/>
    </xf>
    <xf numFmtId="164" fontId="8" fillId="0" borderId="15" xfId="1" applyNumberFormat="1" applyFont="1" applyBorder="1" applyAlignment="1">
      <alignment horizontal="left" vertical="top"/>
    </xf>
    <xf numFmtId="0" fontId="7" fillId="0" borderId="1" xfId="0" applyFont="1" applyBorder="1"/>
    <xf numFmtId="0" fontId="7" fillId="0" borderId="4" xfId="0" applyFont="1" applyBorder="1"/>
    <xf numFmtId="164" fontId="9" fillId="0" borderId="11" xfId="1" applyNumberFormat="1" applyFont="1" applyBorder="1" applyAlignment="1">
      <alignment horizontal="left" vertical="top"/>
    </xf>
    <xf numFmtId="164" fontId="9" fillId="0" borderId="4" xfId="1" applyNumberFormat="1" applyFont="1" applyBorder="1" applyAlignment="1">
      <alignment horizontal="left" vertical="top"/>
    </xf>
    <xf numFmtId="164" fontId="27" fillId="0" borderId="15" xfId="1" applyNumberFormat="1" applyFont="1" applyBorder="1" applyAlignment="1">
      <alignment horizontal="left" vertical="top"/>
    </xf>
    <xf numFmtId="164" fontId="9" fillId="0" borderId="4" xfId="1" applyNumberFormat="1" applyFont="1" applyBorder="1" applyAlignment="1">
      <alignment vertical="top"/>
    </xf>
    <xf numFmtId="164" fontId="26" fillId="0" borderId="2" xfId="1" applyNumberFormat="1" applyFont="1" applyBorder="1" applyAlignment="1">
      <alignment vertical="top"/>
    </xf>
    <xf numFmtId="164" fontId="26" fillId="0" borderId="5" xfId="1" applyNumberFormat="1" applyFont="1" applyBorder="1" applyAlignment="1">
      <alignment vertical="top"/>
    </xf>
    <xf numFmtId="0" fontId="28" fillId="0" borderId="0" xfId="0" applyFont="1"/>
    <xf numFmtId="0" fontId="29" fillId="0" borderId="0" xfId="0" applyFont="1" applyBorder="1" applyAlignment="1">
      <alignment vertical="top"/>
    </xf>
    <xf numFmtId="0" fontId="2" fillId="0" borderId="0" xfId="0" applyFont="1" applyBorder="1" applyAlignment="1"/>
    <xf numFmtId="0" fontId="30" fillId="0" borderId="0" xfId="0" applyFont="1" applyAlignment="1">
      <alignment horizontal="left" readingOrder="2"/>
    </xf>
    <xf numFmtId="0" fontId="0" fillId="0" borderId="0" xfId="0" applyBorder="1"/>
    <xf numFmtId="0" fontId="4" fillId="0" borderId="1" xfId="0" applyFont="1" applyBorder="1"/>
    <xf numFmtId="164" fontId="14" fillId="0" borderId="2" xfId="1" applyNumberFormat="1" applyFont="1" applyBorder="1" applyAlignment="1">
      <alignment vertical="top"/>
    </xf>
    <xf numFmtId="164" fontId="14" fillId="0" borderId="5" xfId="1" applyNumberFormat="1" applyFont="1" applyBorder="1" applyAlignment="1">
      <alignment vertical="top"/>
    </xf>
    <xf numFmtId="164" fontId="20" fillId="0" borderId="3" xfId="1" applyNumberFormat="1" applyFont="1" applyBorder="1" applyAlignment="1">
      <alignment horizontal="left" vertical="top"/>
    </xf>
    <xf numFmtId="164" fontId="20" fillId="0" borderId="10" xfId="1" applyNumberFormat="1" applyFont="1" applyBorder="1" applyAlignment="1">
      <alignment vertical="top"/>
    </xf>
    <xf numFmtId="164" fontId="20" fillId="0" borderId="10" xfId="1" applyNumberFormat="1" applyFont="1" applyFill="1" applyBorder="1" applyAlignment="1">
      <alignment horizontal="left" vertical="top"/>
    </xf>
    <xf numFmtId="164" fontId="20" fillId="0" borderId="15" xfId="1" applyNumberFormat="1" applyFont="1" applyFill="1" applyBorder="1" applyAlignment="1">
      <alignment horizontal="left" vertical="top"/>
    </xf>
    <xf numFmtId="164" fontId="20" fillId="0" borderId="12" xfId="1" applyNumberFormat="1" applyFont="1" applyFill="1" applyBorder="1" applyAlignment="1">
      <alignment horizontal="left" vertical="top"/>
    </xf>
    <xf numFmtId="164" fontId="20" fillId="0" borderId="14" xfId="1" applyNumberFormat="1" applyFont="1" applyFill="1" applyBorder="1" applyAlignment="1">
      <alignment horizontal="left" vertical="top"/>
    </xf>
    <xf numFmtId="0" fontId="20" fillId="0" borderId="5" xfId="0" applyFont="1" applyBorder="1"/>
    <xf numFmtId="164" fontId="9" fillId="0" borderId="6" xfId="1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164" fontId="20" fillId="0" borderId="11" xfId="1" applyNumberFormat="1" applyFont="1" applyBorder="1" applyAlignment="1">
      <alignment vertical="top"/>
    </xf>
    <xf numFmtId="0" fontId="9" fillId="0" borderId="14" xfId="0" applyFont="1" applyBorder="1" applyAlignment="1">
      <alignment horizontal="center"/>
    </xf>
    <xf numFmtId="0" fontId="27" fillId="0" borderId="0" xfId="0" applyFont="1" applyBorder="1"/>
    <xf numFmtId="0" fontId="27" fillId="0" borderId="12" xfId="0" applyFont="1" applyBorder="1"/>
    <xf numFmtId="0" fontId="27" fillId="0" borderId="14" xfId="0" applyFont="1" applyBorder="1"/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14" xfId="0" applyFont="1" applyBorder="1"/>
    <xf numFmtId="164" fontId="9" fillId="0" borderId="12" xfId="1" applyNumberFormat="1" applyFont="1" applyBorder="1" applyAlignment="1">
      <alignment horizontal="center" vertical="top"/>
    </xf>
    <xf numFmtId="164" fontId="9" fillId="0" borderId="15" xfId="1" applyNumberFormat="1" applyFont="1" applyBorder="1" applyAlignment="1">
      <alignment horizontal="center" vertical="top"/>
    </xf>
    <xf numFmtId="164" fontId="9" fillId="0" borderId="14" xfId="1" applyNumberFormat="1" applyFont="1" applyBorder="1" applyAlignment="1">
      <alignment horizontal="center" vertical="top"/>
    </xf>
    <xf numFmtId="164" fontId="24" fillId="0" borderId="12" xfId="1" applyNumberFormat="1" applyFont="1" applyBorder="1" applyAlignment="1">
      <alignment vertical="top"/>
    </xf>
    <xf numFmtId="3" fontId="17" fillId="0" borderId="15" xfId="0" applyNumberFormat="1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3" fontId="9" fillId="0" borderId="15" xfId="0" applyNumberFormat="1" applyFont="1" applyBorder="1" applyAlignment="1">
      <alignment horizontal="center"/>
    </xf>
    <xf numFmtId="0" fontId="9" fillId="0" borderId="15" xfId="0" applyFont="1" applyBorder="1" applyAlignment="1">
      <alignment horizontal="left"/>
    </xf>
    <xf numFmtId="3" fontId="9" fillId="0" borderId="15" xfId="0" applyNumberFormat="1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3" fontId="9" fillId="0" borderId="12" xfId="0" applyNumberFormat="1" applyFont="1" applyBorder="1" applyAlignment="1">
      <alignment horizontal="center"/>
    </xf>
    <xf numFmtId="164" fontId="9" fillId="0" borderId="10" xfId="1" applyNumberFormat="1" applyFont="1" applyBorder="1" applyAlignment="1">
      <alignment vertical="top"/>
    </xf>
    <xf numFmtId="0" fontId="27" fillId="0" borderId="15" xfId="0" applyFont="1" applyBorder="1"/>
    <xf numFmtId="0" fontId="9" fillId="0" borderId="12" xfId="0" applyFont="1" applyBorder="1" applyAlignment="1">
      <alignment horizontal="left"/>
    </xf>
    <xf numFmtId="164" fontId="20" fillId="0" borderId="11" xfId="1" applyNumberFormat="1" applyFont="1" applyBorder="1" applyAlignment="1">
      <alignment horizontal="left" vertical="top"/>
    </xf>
    <xf numFmtId="164" fontId="14" fillId="0" borderId="0" xfId="1" applyNumberFormat="1" applyFont="1" applyBorder="1" applyAlignment="1">
      <alignment horizontal="center" vertical="top"/>
    </xf>
    <xf numFmtId="164" fontId="20" fillId="0" borderId="6" xfId="1" applyNumberFormat="1" applyFont="1" applyBorder="1" applyAlignment="1">
      <alignment horizontal="left" vertical="top"/>
    </xf>
    <xf numFmtId="3" fontId="9" fillId="0" borderId="1" xfId="0" applyNumberFormat="1" applyFont="1" applyBorder="1"/>
    <xf numFmtId="164" fontId="20" fillId="0" borderId="6" xfId="1" applyNumberFormat="1" applyFont="1" applyFill="1" applyBorder="1" applyAlignment="1">
      <alignment vertical="top"/>
    </xf>
    <xf numFmtId="164" fontId="20" fillId="0" borderId="3" xfId="1" applyNumberFormat="1" applyFont="1" applyBorder="1" applyAlignment="1">
      <alignment vertical="top"/>
    </xf>
    <xf numFmtId="3" fontId="9" fillId="0" borderId="3" xfId="0" applyNumberFormat="1" applyFont="1" applyBorder="1"/>
    <xf numFmtId="3" fontId="9" fillId="0" borderId="0" xfId="0" applyNumberFormat="1" applyFont="1" applyBorder="1"/>
    <xf numFmtId="164" fontId="20" fillId="0" borderId="14" xfId="1" applyNumberFormat="1" applyFont="1" applyBorder="1" applyAlignment="1">
      <alignment horizontal="left" vertical="center"/>
    </xf>
    <xf numFmtId="164" fontId="20" fillId="0" borderId="3" xfId="1" applyNumberFormat="1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center"/>
    </xf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2" xfId="0" applyFont="1" applyBorder="1"/>
    <xf numFmtId="0" fontId="3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4" fontId="19" fillId="0" borderId="2" xfId="1" applyNumberFormat="1" applyFont="1" applyBorder="1" applyAlignment="1">
      <alignment vertical="top"/>
    </xf>
    <xf numFmtId="164" fontId="20" fillId="0" borderId="12" xfId="1" applyNumberFormat="1" applyFont="1" applyBorder="1" applyAlignment="1">
      <alignment horizontal="left" vertical="top"/>
    </xf>
    <xf numFmtId="164" fontId="20" fillId="0" borderId="1" xfId="1" applyNumberFormat="1" applyFont="1" applyBorder="1" applyAlignment="1">
      <alignment vertical="top"/>
    </xf>
    <xf numFmtId="3" fontId="9" fillId="0" borderId="2" xfId="0" applyNumberFormat="1" applyFont="1" applyBorder="1"/>
    <xf numFmtId="3" fontId="9" fillId="0" borderId="12" xfId="0" applyNumberFormat="1" applyFont="1" applyBorder="1"/>
    <xf numFmtId="0" fontId="9" fillId="0" borderId="12" xfId="0" applyFont="1" applyBorder="1"/>
    <xf numFmtId="0" fontId="9" fillId="0" borderId="2" xfId="0" applyFont="1" applyBorder="1"/>
    <xf numFmtId="0" fontId="2" fillId="0" borderId="15" xfId="0" applyFont="1" applyBorder="1"/>
    <xf numFmtId="164" fontId="19" fillId="0" borderId="5" xfId="1" applyNumberFormat="1" applyFont="1" applyBorder="1" applyAlignment="1">
      <alignment vertical="top"/>
    </xf>
    <xf numFmtId="164" fontId="20" fillId="0" borderId="15" xfId="1" applyNumberFormat="1" applyFont="1" applyBorder="1" applyAlignment="1">
      <alignment horizontal="left" vertical="top"/>
    </xf>
    <xf numFmtId="0" fontId="9" fillId="0" borderId="0" xfId="0" applyFont="1" applyBorder="1"/>
    <xf numFmtId="0" fontId="9" fillId="0" borderId="15" xfId="0" applyFont="1" applyBorder="1"/>
    <xf numFmtId="0" fontId="9" fillId="0" borderId="1" xfId="0" applyFont="1" applyBorder="1"/>
    <xf numFmtId="0" fontId="2" fillId="0" borderId="14" xfId="0" applyFont="1" applyBorder="1"/>
    <xf numFmtId="164" fontId="7" fillId="0" borderId="0" xfId="1" applyNumberFormat="1" applyFont="1" applyBorder="1" applyAlignment="1">
      <alignment vertical="top"/>
    </xf>
    <xf numFmtId="0" fontId="9" fillId="0" borderId="4" xfId="0" applyFont="1" applyBorder="1"/>
    <xf numFmtId="0" fontId="9" fillId="0" borderId="14" xfId="0" applyFont="1" applyBorder="1"/>
    <xf numFmtId="0" fontId="9" fillId="0" borderId="5" xfId="0" applyFont="1" applyBorder="1"/>
    <xf numFmtId="0" fontId="9" fillId="0" borderId="0" xfId="0" applyFont="1"/>
    <xf numFmtId="3" fontId="9" fillId="0" borderId="15" xfId="0" applyNumberFormat="1" applyFont="1" applyBorder="1"/>
    <xf numFmtId="164" fontId="21" fillId="0" borderId="14" xfId="1" applyNumberFormat="1" applyFont="1" applyBorder="1" applyAlignment="1">
      <alignment vertical="top"/>
    </xf>
    <xf numFmtId="164" fontId="20" fillId="0" borderId="14" xfId="1" applyNumberFormat="1" applyFont="1" applyBorder="1" applyAlignment="1">
      <alignment horizontal="left" vertical="top"/>
    </xf>
    <xf numFmtId="164" fontId="20" fillId="0" borderId="10" xfId="1" applyNumberFormat="1" applyFont="1" applyBorder="1" applyAlignment="1">
      <alignment horizontal="left" vertical="top"/>
    </xf>
    <xf numFmtId="0" fontId="9" fillId="0" borderId="3" xfId="0" applyFont="1" applyBorder="1"/>
    <xf numFmtId="164" fontId="21" fillId="0" borderId="14" xfId="1" applyNumberFormat="1" applyFont="1" applyBorder="1" applyAlignment="1">
      <alignment horizontal="left" vertical="top"/>
    </xf>
    <xf numFmtId="164" fontId="20" fillId="0" borderId="4" xfId="1" applyNumberFormat="1" applyFont="1" applyBorder="1" applyAlignment="1">
      <alignment horizontal="left" vertical="top"/>
    </xf>
    <xf numFmtId="0" fontId="9" fillId="0" borderId="6" xfId="0" applyFont="1" applyBorder="1"/>
    <xf numFmtId="164" fontId="19" fillId="0" borderId="12" xfId="1" applyNumberFormat="1" applyFont="1" applyBorder="1" applyAlignment="1">
      <alignment vertical="top"/>
    </xf>
    <xf numFmtId="164" fontId="7" fillId="0" borderId="12" xfId="1" applyNumberFormat="1" applyFont="1" applyBorder="1" applyAlignment="1">
      <alignment horizontal="left" vertical="top"/>
    </xf>
    <xf numFmtId="3" fontId="2" fillId="0" borderId="12" xfId="0" applyNumberFormat="1" applyFont="1" applyBorder="1"/>
    <xf numFmtId="0" fontId="2" fillId="0" borderId="2" xfId="0" applyFont="1" applyBorder="1"/>
    <xf numFmtId="0" fontId="2" fillId="0" borderId="10" xfId="0" applyFont="1" applyBorder="1"/>
    <xf numFmtId="164" fontId="7" fillId="0" borderId="14" xfId="1" applyNumberFormat="1" applyFont="1" applyBorder="1" applyAlignment="1">
      <alignment horizontal="left" vertical="top"/>
    </xf>
    <xf numFmtId="0" fontId="2" fillId="0" borderId="5" xfId="0" applyFont="1" applyBorder="1"/>
    <xf numFmtId="164" fontId="20" fillId="0" borderId="2" xfId="1" applyNumberFormat="1" applyFont="1" applyBorder="1" applyAlignment="1">
      <alignment vertical="top"/>
    </xf>
    <xf numFmtId="164" fontId="20" fillId="0" borderId="1" xfId="1" applyNumberFormat="1" applyFont="1" applyBorder="1" applyAlignment="1">
      <alignment horizontal="left" vertical="top"/>
    </xf>
    <xf numFmtId="164" fontId="20" fillId="0" borderId="0" xfId="1" applyNumberFormat="1" applyFont="1" applyBorder="1" applyAlignment="1">
      <alignment vertical="top"/>
    </xf>
    <xf numFmtId="164" fontId="7" fillId="0" borderId="15" xfId="1" applyNumberFormat="1" applyFont="1" applyBorder="1" applyAlignment="1">
      <alignment horizontal="left" vertical="top"/>
    </xf>
    <xf numFmtId="164" fontId="20" fillId="0" borderId="5" xfId="1" applyNumberFormat="1" applyFont="1" applyBorder="1" applyAlignment="1">
      <alignment vertical="top"/>
    </xf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164" fontId="20" fillId="0" borderId="12" xfId="1" applyNumberFormat="1" applyFont="1" applyFill="1" applyBorder="1" applyAlignment="1">
      <alignment vertical="top"/>
    </xf>
    <xf numFmtId="164" fontId="19" fillId="0" borderId="0" xfId="1" applyNumberFormat="1" applyFont="1" applyBorder="1" applyAlignment="1">
      <alignment vertical="top"/>
    </xf>
    <xf numFmtId="164" fontId="20" fillId="0" borderId="12" xfId="1" applyNumberFormat="1" applyFont="1" applyBorder="1" applyAlignment="1">
      <alignment vertical="top"/>
    </xf>
    <xf numFmtId="0" fontId="2" fillId="0" borderId="14" xfId="0" applyFont="1" applyBorder="1" applyAlignment="1">
      <alignment horizontal="left"/>
    </xf>
    <xf numFmtId="164" fontId="7" fillId="0" borderId="1" xfId="1" applyNumberFormat="1" applyFont="1" applyBorder="1" applyAlignment="1">
      <alignment horizontal="left" vertical="top"/>
    </xf>
    <xf numFmtId="164" fontId="7" fillId="0" borderId="10" xfId="1" applyNumberFormat="1" applyFont="1" applyBorder="1" applyAlignment="1">
      <alignment horizontal="left" vertical="top"/>
    </xf>
    <xf numFmtId="164" fontId="7" fillId="0" borderId="2" xfId="1" applyNumberFormat="1" applyFont="1" applyBorder="1" applyAlignment="1">
      <alignment horizontal="left" vertical="top"/>
    </xf>
    <xf numFmtId="164" fontId="7" fillId="0" borderId="5" xfId="1" applyNumberFormat="1" applyFont="1" applyBorder="1" applyAlignment="1">
      <alignment horizontal="left" vertical="top"/>
    </xf>
    <xf numFmtId="164" fontId="7" fillId="0" borderId="4" xfId="1" applyNumberFormat="1" applyFont="1" applyBorder="1" applyAlignment="1">
      <alignment horizontal="left" vertical="top"/>
    </xf>
    <xf numFmtId="0" fontId="2" fillId="0" borderId="0" xfId="0" applyFont="1" applyBorder="1"/>
    <xf numFmtId="3" fontId="2" fillId="0" borderId="15" xfId="0" applyNumberFormat="1" applyFont="1" applyBorder="1"/>
    <xf numFmtId="0" fontId="33" fillId="0" borderId="0" xfId="0" applyFont="1"/>
    <xf numFmtId="3" fontId="9" fillId="0" borderId="11" xfId="0" applyNumberFormat="1" applyFont="1" applyBorder="1"/>
    <xf numFmtId="164" fontId="2" fillId="0" borderId="15" xfId="1" applyNumberFormat="1" applyFont="1" applyBorder="1" applyAlignment="1">
      <alignment vertical="top"/>
    </xf>
    <xf numFmtId="0" fontId="27" fillId="0" borderId="0" xfId="0" applyFont="1" applyAlignment="1">
      <alignment horizontal="center"/>
    </xf>
    <xf numFmtId="0" fontId="27" fillId="0" borderId="2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164" fontId="20" fillId="0" borderId="12" xfId="7" applyNumberFormat="1" applyFont="1" applyBorder="1" applyAlignment="1">
      <alignment horizontal="left" vertical="top"/>
    </xf>
    <xf numFmtId="164" fontId="20" fillId="0" borderId="15" xfId="7" applyNumberFormat="1" applyFont="1" applyBorder="1" applyAlignment="1">
      <alignment horizontal="left" vertical="top"/>
    </xf>
    <xf numFmtId="164" fontId="20" fillId="0" borderId="14" xfId="7" applyNumberFormat="1" applyFont="1" applyBorder="1" applyAlignment="1">
      <alignment vertical="top"/>
    </xf>
    <xf numFmtId="164" fontId="20" fillId="0" borderId="15" xfId="7" applyNumberFormat="1" applyFont="1" applyBorder="1" applyAlignment="1">
      <alignment vertical="top"/>
    </xf>
    <xf numFmtId="164" fontId="9" fillId="0" borderId="12" xfId="24" applyNumberFormat="1" applyFont="1" applyBorder="1" applyAlignment="1">
      <alignment vertical="top"/>
    </xf>
    <xf numFmtId="164" fontId="9" fillId="0" borderId="14" xfId="24" applyNumberFormat="1" applyFont="1" applyBorder="1" applyAlignment="1">
      <alignment vertical="top"/>
    </xf>
    <xf numFmtId="164" fontId="9" fillId="0" borderId="5" xfId="1" applyNumberFormat="1" applyFont="1" applyBorder="1" applyAlignment="1">
      <alignment vertical="top"/>
    </xf>
    <xf numFmtId="0" fontId="33" fillId="0" borderId="14" xfId="0" applyFont="1" applyBorder="1"/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20" fillId="0" borderId="15" xfId="2" applyNumberFormat="1" applyFont="1" applyBorder="1" applyAlignment="1">
      <alignment horizontal="left" vertical="top"/>
    </xf>
    <xf numFmtId="164" fontId="20" fillId="0" borderId="14" xfId="2" applyNumberFormat="1" applyFont="1" applyBorder="1" applyAlignment="1">
      <alignment horizontal="left" vertical="top"/>
    </xf>
    <xf numFmtId="164" fontId="2" fillId="0" borderId="14" xfId="1" applyNumberFormat="1" applyFont="1" applyBorder="1" applyAlignment="1">
      <alignment vertical="top"/>
    </xf>
    <xf numFmtId="0" fontId="5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24" fillId="0" borderId="14" xfId="1" applyNumberFormat="1" applyFont="1" applyBorder="1" applyAlignment="1">
      <alignment vertical="top"/>
    </xf>
    <xf numFmtId="3" fontId="9" fillId="0" borderId="10" xfId="0" applyNumberFormat="1" applyFont="1" applyBorder="1"/>
    <xf numFmtId="164" fontId="9" fillId="0" borderId="14" xfId="22" applyNumberFormat="1" applyFont="1" applyBorder="1" applyAlignment="1">
      <alignment vertical="top"/>
    </xf>
    <xf numFmtId="164" fontId="9" fillId="0" borderId="12" xfId="13" applyNumberFormat="1" applyFont="1" applyBorder="1" applyAlignment="1">
      <alignment horizontal="left" vertical="top"/>
    </xf>
    <xf numFmtId="164" fontId="9" fillId="0" borderId="14" xfId="13" applyNumberFormat="1" applyFont="1" applyBorder="1" applyAlignment="1">
      <alignment horizontal="left" vertical="top"/>
    </xf>
    <xf numFmtId="164" fontId="20" fillId="0" borderId="10" xfId="14" applyNumberFormat="1" applyFont="1" applyBorder="1" applyAlignment="1">
      <alignment horizontal="left" vertical="top"/>
    </xf>
    <xf numFmtId="164" fontId="20" fillId="0" borderId="1" xfId="14" applyNumberFormat="1" applyFont="1" applyBorder="1" applyAlignment="1">
      <alignment horizontal="left" vertical="top"/>
    </xf>
    <xf numFmtId="164" fontId="9" fillId="0" borderId="1" xfId="16" applyNumberFormat="1" applyFont="1" applyBorder="1" applyAlignment="1">
      <alignment horizontal="left" vertical="top"/>
    </xf>
    <xf numFmtId="164" fontId="9" fillId="0" borderId="4" xfId="16" applyNumberFormat="1" applyFont="1" applyBorder="1" applyAlignment="1">
      <alignment horizontal="left" vertical="top"/>
    </xf>
    <xf numFmtId="164" fontId="9" fillId="0" borderId="12" xfId="18" applyNumberFormat="1" applyFont="1" applyBorder="1" applyAlignment="1">
      <alignment horizontal="left" vertical="top"/>
    </xf>
    <xf numFmtId="164" fontId="9" fillId="0" borderId="14" xfId="18" applyNumberFormat="1" applyFont="1" applyBorder="1" applyAlignment="1">
      <alignment horizontal="left" vertical="top"/>
    </xf>
    <xf numFmtId="164" fontId="9" fillId="0" borderId="1" xfId="2" applyNumberFormat="1" applyFont="1" applyBorder="1" applyAlignment="1">
      <alignment horizontal="left" vertical="top"/>
    </xf>
    <xf numFmtId="164" fontId="9" fillId="0" borderId="4" xfId="2" applyNumberFormat="1" applyFont="1" applyBorder="1" applyAlignment="1">
      <alignment horizontal="left" vertical="top"/>
    </xf>
    <xf numFmtId="164" fontId="20" fillId="0" borderId="1" xfId="2" applyNumberFormat="1" applyFont="1" applyBorder="1" applyAlignment="1">
      <alignment horizontal="left" vertical="top"/>
    </xf>
    <xf numFmtId="49" fontId="3" fillId="0" borderId="7" xfId="0" applyNumberFormat="1" applyFont="1" applyBorder="1" applyAlignment="1">
      <alignment horizontal="center"/>
    </xf>
    <xf numFmtId="3" fontId="9" fillId="0" borderId="14" xfId="0" applyNumberFormat="1" applyFont="1" applyBorder="1"/>
    <xf numFmtId="3" fontId="12" fillId="0" borderId="7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12" fillId="0" borderId="7" xfId="1" applyNumberFormat="1" applyFont="1" applyBorder="1" applyAlignment="1">
      <alignment horizontal="center"/>
    </xf>
    <xf numFmtId="164" fontId="35" fillId="0" borderId="7" xfId="1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164" fontId="22" fillId="0" borderId="7" xfId="1" applyNumberFormat="1" applyFont="1" applyBorder="1" applyAlignment="1">
      <alignment horizontal="center"/>
    </xf>
    <xf numFmtId="164" fontId="20" fillId="0" borderId="0" xfId="1" applyNumberFormat="1" applyFont="1" applyFill="1" applyBorder="1" applyAlignment="1">
      <alignment vertical="top"/>
    </xf>
    <xf numFmtId="49" fontId="3" fillId="0" borderId="0" xfId="0" applyNumberFormat="1" applyFont="1" applyBorder="1" applyAlignment="1">
      <alignment horizontal="center"/>
    </xf>
    <xf numFmtId="164" fontId="12" fillId="0" borderId="0" xfId="1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3" fillId="0" borderId="1" xfId="0" applyFont="1" applyBorder="1"/>
    <xf numFmtId="0" fontId="22" fillId="0" borderId="7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36" fillId="0" borderId="0" xfId="0" applyFont="1"/>
    <xf numFmtId="0" fontId="2" fillId="0" borderId="7" xfId="0" applyFont="1" applyBorder="1" applyAlignment="1">
      <alignment horizontal="center"/>
    </xf>
    <xf numFmtId="0" fontId="5" fillId="0" borderId="2" xfId="0" applyFont="1" applyBorder="1" applyAlignment="1"/>
    <xf numFmtId="0" fontId="5" fillId="0" borderId="1" xfId="0" applyFont="1" applyBorder="1" applyAlignment="1"/>
    <xf numFmtId="0" fontId="5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" xfId="0" applyFont="1" applyBorder="1"/>
    <xf numFmtId="0" fontId="5" fillId="0" borderId="10" xfId="0" applyFont="1" applyBorder="1"/>
    <xf numFmtId="49" fontId="2" fillId="0" borderId="8" xfId="0" applyNumberFormat="1" applyFont="1" applyBorder="1"/>
    <xf numFmtId="49" fontId="4" fillId="0" borderId="13" xfId="0" applyNumberFormat="1" applyFont="1" applyBorder="1"/>
    <xf numFmtId="0" fontId="5" fillId="0" borderId="8" xfId="0" applyFont="1" applyBorder="1"/>
    <xf numFmtId="0" fontId="2" fillId="0" borderId="13" xfId="0" applyFont="1" applyBorder="1"/>
    <xf numFmtId="0" fontId="5" fillId="0" borderId="1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49" fontId="2" fillId="0" borderId="0" xfId="0" applyNumberFormat="1" applyFont="1" applyBorder="1"/>
    <xf numFmtId="49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2" fillId="0" borderId="9" xfId="0" applyFont="1" applyBorder="1"/>
    <xf numFmtId="49" fontId="2" fillId="0" borderId="9" xfId="0" applyNumberFormat="1" applyFont="1" applyBorder="1"/>
    <xf numFmtId="49" fontId="2" fillId="0" borderId="0" xfId="0" applyNumberFormat="1" applyFont="1" applyAlignment="1">
      <alignment horizontal="left"/>
    </xf>
    <xf numFmtId="3" fontId="2" fillId="0" borderId="14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164" fontId="2" fillId="0" borderId="15" xfId="1" applyNumberFormat="1" applyFont="1" applyBorder="1" applyAlignment="1">
      <alignment horizontal="center"/>
    </xf>
    <xf numFmtId="43" fontId="2" fillId="0" borderId="0" xfId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justify"/>
    </xf>
    <xf numFmtId="0" fontId="3" fillId="0" borderId="0" xfId="0" applyFont="1" applyAlignment="1"/>
    <xf numFmtId="0" fontId="38" fillId="0" borderId="0" xfId="0" applyFont="1"/>
    <xf numFmtId="0" fontId="3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3" fontId="20" fillId="0" borderId="2" xfId="0" applyNumberFormat="1" applyFont="1" applyBorder="1"/>
    <xf numFmtId="3" fontId="20" fillId="0" borderId="12" xfId="0" applyNumberFormat="1" applyFont="1" applyBorder="1"/>
    <xf numFmtId="0" fontId="20" fillId="0" borderId="1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20" fillId="0" borderId="14" xfId="0" applyFont="1" applyBorder="1" applyAlignment="1">
      <alignment horizontal="left"/>
    </xf>
    <xf numFmtId="0" fontId="20" fillId="0" borderId="1" xfId="0" applyFont="1" applyFill="1" applyBorder="1"/>
    <xf numFmtId="3" fontId="20" fillId="0" borderId="12" xfId="0" applyNumberFormat="1" applyFont="1" applyFill="1" applyBorder="1"/>
    <xf numFmtId="0" fontId="4" fillId="0" borderId="15" xfId="0" applyFont="1" applyBorder="1" applyAlignment="1">
      <alignment horizontal="center"/>
    </xf>
    <xf numFmtId="0" fontId="4" fillId="0" borderId="4" xfId="0" applyFont="1" applyBorder="1"/>
    <xf numFmtId="164" fontId="20" fillId="0" borderId="2" xfId="1" applyNumberFormat="1" applyFont="1" applyFill="1" applyBorder="1" applyAlignment="1">
      <alignment vertical="top"/>
    </xf>
    <xf numFmtId="0" fontId="20" fillId="0" borderId="12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left"/>
    </xf>
    <xf numFmtId="164" fontId="20" fillId="0" borderId="1" xfId="1" applyNumberFormat="1" applyFont="1" applyFill="1" applyBorder="1" applyAlignment="1">
      <alignment vertical="top"/>
    </xf>
    <xf numFmtId="164" fontId="20" fillId="0" borderId="5" xfId="1" applyNumberFormat="1" applyFont="1" applyFill="1" applyBorder="1" applyAlignment="1">
      <alignment horizontal="left" vertical="top"/>
    </xf>
    <xf numFmtId="0" fontId="20" fillId="0" borderId="2" xfId="0" applyFont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164" fontId="20" fillId="0" borderId="5" xfId="1" applyNumberFormat="1" applyFont="1" applyFill="1" applyBorder="1" applyAlignment="1">
      <alignment vertical="top"/>
    </xf>
    <xf numFmtId="0" fontId="20" fillId="0" borderId="4" xfId="0" applyFont="1" applyFill="1" applyBorder="1"/>
    <xf numFmtId="0" fontId="20" fillId="0" borderId="14" xfId="0" applyFont="1" applyFill="1" applyBorder="1"/>
    <xf numFmtId="49" fontId="12" fillId="0" borderId="7" xfId="0" applyNumberFormat="1" applyFont="1" applyBorder="1" applyAlignment="1">
      <alignment horizontal="center"/>
    </xf>
    <xf numFmtId="0" fontId="20" fillId="0" borderId="15" xfId="0" applyFont="1" applyFill="1" applyBorder="1" applyAlignment="1">
      <alignment horizontal="center"/>
    </xf>
    <xf numFmtId="0" fontId="20" fillId="0" borderId="10" xfId="0" applyFont="1" applyFill="1" applyBorder="1"/>
    <xf numFmtId="3" fontId="20" fillId="0" borderId="15" xfId="0" applyNumberFormat="1" applyFont="1" applyFill="1" applyBorder="1"/>
    <xf numFmtId="164" fontId="20" fillId="0" borderId="11" xfId="1" applyNumberFormat="1" applyFont="1" applyFill="1" applyBorder="1" applyAlignment="1">
      <alignment horizontal="left" vertical="top"/>
    </xf>
    <xf numFmtId="164" fontId="20" fillId="0" borderId="10" xfId="1" applyNumberFormat="1" applyFont="1" applyFill="1" applyBorder="1" applyAlignment="1">
      <alignment vertical="top"/>
    </xf>
    <xf numFmtId="0" fontId="12" fillId="0" borderId="7" xfId="0" applyFont="1" applyBorder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2" fillId="0" borderId="1" xfId="0" applyFont="1" applyBorder="1"/>
    <xf numFmtId="0" fontId="4" fillId="0" borderId="10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5" xfId="0" applyFont="1" applyBorder="1" applyAlignment="1"/>
    <xf numFmtId="0" fontId="4" fillId="0" borderId="14" xfId="0" applyFont="1" applyBorder="1" applyAlignment="1"/>
    <xf numFmtId="0" fontId="4" fillId="0" borderId="12" xfId="0" applyFont="1" applyBorder="1" applyAlignment="1"/>
    <xf numFmtId="0" fontId="5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9" fillId="0" borderId="5" xfId="0" applyNumberFormat="1" applyFont="1" applyBorder="1"/>
    <xf numFmtId="0" fontId="17" fillId="0" borderId="15" xfId="0" applyFont="1" applyBorder="1"/>
    <xf numFmtId="0" fontId="17" fillId="0" borderId="14" xfId="0" applyFont="1" applyBorder="1"/>
    <xf numFmtId="164" fontId="4" fillId="0" borderId="12" xfId="1" applyNumberFormat="1" applyFont="1" applyBorder="1" applyAlignment="1">
      <alignment horizontal="left" vertical="top"/>
    </xf>
    <xf numFmtId="164" fontId="4" fillId="0" borderId="15" xfId="1" applyNumberFormat="1" applyFont="1" applyBorder="1" applyAlignment="1">
      <alignment horizontal="left" vertical="top"/>
    </xf>
    <xf numFmtId="3" fontId="9" fillId="0" borderId="4" xfId="0" applyNumberFormat="1" applyFont="1" applyBorder="1"/>
    <xf numFmtId="3" fontId="12" fillId="0" borderId="7" xfId="1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36" fillId="0" borderId="0" xfId="0" applyFont="1" applyAlignment="1">
      <alignment horizontal="justify"/>
    </xf>
    <xf numFmtId="0" fontId="39" fillId="0" borderId="0" xfId="0" applyFont="1"/>
    <xf numFmtId="0" fontId="40" fillId="0" borderId="0" xfId="0" applyFont="1" applyAlignment="1">
      <alignment horizontal="left"/>
    </xf>
    <xf numFmtId="0" fontId="40" fillId="0" borderId="0" xfId="0" applyFont="1" applyAlignment="1"/>
    <xf numFmtId="0" fontId="2" fillId="0" borderId="0" xfId="0" applyNumberFormat="1" applyFont="1" applyAlignment="1">
      <alignment horizontal="left"/>
    </xf>
    <xf numFmtId="0" fontId="41" fillId="0" borderId="0" xfId="0" applyFont="1"/>
    <xf numFmtId="0" fontId="2" fillId="0" borderId="0" xfId="0" applyFont="1" applyAlignment="1"/>
    <xf numFmtId="0" fontId="42" fillId="0" borderId="0" xfId="0" applyFont="1" applyAlignment="1">
      <alignment horizontal="justify"/>
    </xf>
    <xf numFmtId="0" fontId="44" fillId="0" borderId="0" xfId="0" applyFont="1"/>
    <xf numFmtId="0" fontId="20" fillId="0" borderId="0" xfId="0" applyFont="1"/>
    <xf numFmtId="0" fontId="46" fillId="0" borderId="0" xfId="0" applyFont="1" applyAlignment="1"/>
    <xf numFmtId="0" fontId="45" fillId="0" borderId="0" xfId="0" applyFont="1" applyAlignment="1"/>
    <xf numFmtId="0" fontId="45" fillId="0" borderId="0" xfId="0" applyFont="1" applyAlignment="1">
      <alignment horizontal="center"/>
    </xf>
    <xf numFmtId="0" fontId="48" fillId="0" borderId="0" xfId="0" applyFont="1" applyAlignment="1"/>
    <xf numFmtId="0" fontId="49" fillId="0" borderId="0" xfId="0" applyFont="1" applyAlignment="1"/>
    <xf numFmtId="0" fontId="50" fillId="0" borderId="0" xfId="0" applyFont="1"/>
    <xf numFmtId="0" fontId="5" fillId="0" borderId="0" xfId="0" applyFont="1" applyAlignment="1">
      <alignment horizontal="left"/>
    </xf>
    <xf numFmtId="164" fontId="2" fillId="0" borderId="5" xfId="1" applyNumberFormat="1" applyFont="1" applyBorder="1" applyAlignment="1">
      <alignment vertical="top"/>
    </xf>
    <xf numFmtId="49" fontId="3" fillId="0" borderId="7" xfId="1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17" fillId="0" borderId="3" xfId="0" applyFont="1" applyBorder="1"/>
    <xf numFmtId="0" fontId="17" fillId="0" borderId="11" xfId="0" applyFont="1" applyBorder="1"/>
    <xf numFmtId="0" fontId="12" fillId="0" borderId="0" xfId="0" applyFont="1" applyBorder="1" applyAlignment="1">
      <alignment horizontal="center"/>
    </xf>
    <xf numFmtId="164" fontId="14" fillId="0" borderId="0" xfId="1" applyNumberFormat="1" applyFont="1" applyBorder="1" applyAlignment="1">
      <alignment vertical="top"/>
    </xf>
    <xf numFmtId="0" fontId="12" fillId="0" borderId="5" xfId="0" applyFont="1" applyBorder="1" applyAlignment="1">
      <alignment horizontal="center"/>
    </xf>
    <xf numFmtId="0" fontId="0" fillId="0" borderId="14" xfId="0" applyBorder="1"/>
    <xf numFmtId="164" fontId="25" fillId="0" borderId="15" xfId="1" applyNumberFormat="1" applyFont="1" applyBorder="1" applyAlignment="1">
      <alignment vertical="top"/>
    </xf>
    <xf numFmtId="0" fontId="0" fillId="0" borderId="5" xfId="0" applyBorder="1"/>
    <xf numFmtId="164" fontId="20" fillId="0" borderId="2" xfId="1" applyNumberFormat="1" applyFont="1" applyFill="1" applyBorder="1" applyAlignment="1">
      <alignment horizontal="left" vertical="top"/>
    </xf>
    <xf numFmtId="164" fontId="24" fillId="0" borderId="2" xfId="1" applyNumberFormat="1" applyFont="1" applyBorder="1" applyAlignment="1">
      <alignment vertical="top"/>
    </xf>
    <xf numFmtId="164" fontId="4" fillId="0" borderId="5" xfId="1" applyNumberFormat="1" applyFont="1" applyBorder="1" applyAlignment="1">
      <alignment vertical="top"/>
    </xf>
    <xf numFmtId="164" fontId="6" fillId="0" borderId="15" xfId="1" applyNumberFormat="1" applyFont="1" applyBorder="1" applyAlignment="1">
      <alignment horizontal="center" vertical="center"/>
    </xf>
    <xf numFmtId="164" fontId="24" fillId="0" borderId="15" xfId="1" applyNumberFormat="1" applyFont="1" applyBorder="1" applyAlignment="1">
      <alignment vertical="top"/>
    </xf>
    <xf numFmtId="164" fontId="19" fillId="0" borderId="0" xfId="1" applyNumberFormat="1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3" fillId="0" borderId="5" xfId="0" applyFont="1" applyBorder="1"/>
    <xf numFmtId="0" fontId="3" fillId="0" borderId="3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0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51" fillId="0" borderId="0" xfId="0" applyFont="1"/>
    <xf numFmtId="164" fontId="11" fillId="0" borderId="0" xfId="1" applyNumberFormat="1" applyFont="1" applyBorder="1" applyAlignment="1">
      <alignment horizontal="center"/>
    </xf>
    <xf numFmtId="0" fontId="23" fillId="0" borderId="0" xfId="0" applyFont="1" applyAlignment="1"/>
    <xf numFmtId="3" fontId="12" fillId="0" borderId="7" xfId="0" applyNumberFormat="1" applyFont="1" applyBorder="1"/>
    <xf numFmtId="164" fontId="20" fillId="0" borderId="12" xfId="2" applyNumberFormat="1" applyFont="1" applyBorder="1" applyAlignment="1">
      <alignment horizontal="left" vertical="top"/>
    </xf>
    <xf numFmtId="164" fontId="7" fillId="0" borderId="1" xfId="2" applyNumberFormat="1" applyFont="1" applyBorder="1" applyAlignment="1">
      <alignment horizontal="left" vertical="top"/>
    </xf>
    <xf numFmtId="164" fontId="7" fillId="0" borderId="2" xfId="2" applyNumberFormat="1" applyFont="1" applyBorder="1" applyAlignment="1">
      <alignment horizontal="left" vertical="top"/>
    </xf>
    <xf numFmtId="164" fontId="20" fillId="0" borderId="12" xfId="2" applyNumberFormat="1" applyFont="1" applyBorder="1" applyAlignment="1">
      <alignment horizontal="center" vertical="top"/>
    </xf>
    <xf numFmtId="164" fontId="20" fillId="0" borderId="1" xfId="2" applyNumberFormat="1" applyFont="1" applyBorder="1" applyAlignment="1">
      <alignment horizontal="center" vertical="top"/>
    </xf>
    <xf numFmtId="164" fontId="21" fillId="0" borderId="12" xfId="2" applyNumberFormat="1" applyFont="1" applyBorder="1" applyAlignment="1">
      <alignment horizontal="left" vertical="top"/>
    </xf>
    <xf numFmtId="164" fontId="20" fillId="0" borderId="15" xfId="2" applyNumberFormat="1" applyFont="1" applyBorder="1" applyAlignment="1">
      <alignment horizontal="center" vertical="top"/>
    </xf>
    <xf numFmtId="164" fontId="20" fillId="0" borderId="10" xfId="2" applyNumberFormat="1" applyFont="1" applyBorder="1" applyAlignment="1">
      <alignment horizontal="center" vertical="top"/>
    </xf>
    <xf numFmtId="164" fontId="7" fillId="0" borderId="10" xfId="2" applyNumberFormat="1" applyFont="1" applyBorder="1" applyAlignment="1">
      <alignment horizontal="left" vertical="top"/>
    </xf>
    <xf numFmtId="164" fontId="7" fillId="0" borderId="4" xfId="2" applyNumberFormat="1" applyFont="1" applyBorder="1" applyAlignment="1">
      <alignment horizontal="left" vertical="top"/>
    </xf>
    <xf numFmtId="164" fontId="7" fillId="0" borderId="5" xfId="2" applyNumberFormat="1" applyFont="1" applyBorder="1" applyAlignment="1">
      <alignment horizontal="left" vertical="top"/>
    </xf>
    <xf numFmtId="164" fontId="20" fillId="0" borderId="14" xfId="2" applyNumberFormat="1" applyFont="1" applyBorder="1" applyAlignment="1">
      <alignment horizontal="center" vertical="top"/>
    </xf>
    <xf numFmtId="164" fontId="21" fillId="0" borderId="14" xfId="2" applyNumberFormat="1" applyFont="1" applyBorder="1" applyAlignment="1">
      <alignment horizontal="left" vertical="top"/>
    </xf>
    <xf numFmtId="164" fontId="19" fillId="0" borderId="1" xfId="2" applyNumberFormat="1" applyFont="1" applyBorder="1" applyAlignment="1">
      <alignment vertical="top"/>
    </xf>
    <xf numFmtId="164" fontId="21" fillId="0" borderId="1" xfId="2" applyNumberFormat="1" applyFont="1" applyBorder="1" applyAlignment="1">
      <alignment horizontal="left" vertical="top"/>
    </xf>
    <xf numFmtId="164" fontId="21" fillId="0" borderId="12" xfId="2" applyNumberFormat="1" applyFont="1" applyBorder="1" applyAlignment="1">
      <alignment horizontal="center" vertical="top"/>
    </xf>
    <xf numFmtId="164" fontId="21" fillId="0" borderId="4" xfId="2" applyNumberFormat="1" applyFont="1" applyBorder="1" applyAlignment="1">
      <alignment horizontal="left" vertical="top"/>
    </xf>
    <xf numFmtId="164" fontId="21" fillId="0" borderId="15" xfId="2" applyNumberFormat="1" applyFont="1" applyBorder="1" applyAlignment="1">
      <alignment horizontal="center" vertical="top"/>
    </xf>
    <xf numFmtId="164" fontId="19" fillId="0" borderId="10" xfId="2" applyNumberFormat="1" applyFont="1" applyBorder="1" applyAlignment="1">
      <alignment vertical="top"/>
    </xf>
    <xf numFmtId="164" fontId="9" fillId="0" borderId="12" xfId="22" applyNumberFormat="1" applyFont="1" applyBorder="1" applyAlignment="1">
      <alignment vertical="top"/>
    </xf>
    <xf numFmtId="3" fontId="9" fillId="0" borderId="2" xfId="0" applyNumberFormat="1" applyFont="1" applyFill="1" applyBorder="1"/>
    <xf numFmtId="3" fontId="9" fillId="0" borderId="12" xfId="0" applyNumberFormat="1" applyFont="1" applyFill="1" applyBorder="1"/>
    <xf numFmtId="3" fontId="9" fillId="0" borderId="15" xfId="0" applyNumberFormat="1" applyFont="1" applyFill="1" applyBorder="1"/>
    <xf numFmtId="0" fontId="9" fillId="0" borderId="15" xfId="0" applyFont="1" applyFill="1" applyBorder="1"/>
    <xf numFmtId="3" fontId="9" fillId="0" borderId="0" xfId="0" applyNumberFormat="1" applyFont="1" applyFill="1" applyBorder="1"/>
    <xf numFmtId="3" fontId="9" fillId="0" borderId="5" xfId="0" applyNumberFormat="1" applyFont="1" applyFill="1" applyBorder="1"/>
    <xf numFmtId="0" fontId="2" fillId="0" borderId="0" xfId="0" applyFont="1" applyFill="1"/>
    <xf numFmtId="3" fontId="9" fillId="0" borderId="14" xfId="0" applyNumberFormat="1" applyFont="1" applyFill="1" applyBorder="1"/>
    <xf numFmtId="164" fontId="20" fillId="0" borderId="12" xfId="2" applyNumberFormat="1" applyFont="1" applyFill="1" applyBorder="1" applyAlignment="1">
      <alignment horizontal="center" vertical="top"/>
    </xf>
    <xf numFmtId="164" fontId="20" fillId="0" borderId="4" xfId="2" applyNumberFormat="1" applyFont="1" applyBorder="1" applyAlignment="1">
      <alignment horizontal="center" vertical="top"/>
    </xf>
    <xf numFmtId="164" fontId="20" fillId="0" borderId="4" xfId="2" applyNumberFormat="1" applyFont="1" applyBorder="1" applyAlignment="1">
      <alignment horizontal="left" vertical="top"/>
    </xf>
    <xf numFmtId="0" fontId="2" fillId="0" borderId="15" xfId="0" applyFont="1" applyFill="1" applyBorder="1"/>
    <xf numFmtId="164" fontId="7" fillId="0" borderId="14" xfId="2" applyNumberFormat="1" applyFont="1" applyBorder="1" applyAlignment="1">
      <alignment horizontal="left" vertical="top"/>
    </xf>
    <xf numFmtId="164" fontId="20" fillId="0" borderId="10" xfId="2" applyNumberFormat="1" applyFont="1" applyBorder="1" applyAlignment="1">
      <alignment horizontal="left" vertical="top"/>
    </xf>
    <xf numFmtId="164" fontId="20" fillId="0" borderId="0" xfId="2" applyNumberFormat="1" applyFont="1" applyBorder="1" applyAlignment="1">
      <alignment horizontal="center" vertical="top"/>
    </xf>
    <xf numFmtId="164" fontId="52" fillId="0" borderId="0" xfId="2" applyNumberFormat="1" applyFont="1" applyBorder="1" applyAlignment="1">
      <alignment horizontal="center" vertical="top"/>
    </xf>
    <xf numFmtId="164" fontId="20" fillId="0" borderId="14" xfId="2" applyNumberFormat="1" applyFont="1" applyFill="1" applyBorder="1" applyAlignment="1">
      <alignment vertical="top"/>
    </xf>
    <xf numFmtId="49" fontId="3" fillId="0" borderId="4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164" fontId="20" fillId="0" borderId="3" xfId="2" applyNumberFormat="1" applyFont="1" applyBorder="1" applyAlignment="1">
      <alignment horizontal="center" vertical="top"/>
    </xf>
    <xf numFmtId="164" fontId="20" fillId="0" borderId="6" xfId="2" applyNumberFormat="1" applyFont="1" applyBorder="1" applyAlignment="1">
      <alignment horizontal="center" vertical="top"/>
    </xf>
    <xf numFmtId="164" fontId="20" fillId="0" borderId="11" xfId="2" applyNumberFormat="1" applyFont="1" applyBorder="1" applyAlignment="1">
      <alignment horizontal="center" vertical="top"/>
    </xf>
    <xf numFmtId="164" fontId="20" fillId="0" borderId="2" xfId="2" applyNumberFormat="1" applyFont="1" applyFill="1" applyBorder="1" applyAlignment="1">
      <alignment vertical="top"/>
    </xf>
    <xf numFmtId="164" fontId="20" fillId="0" borderId="4" xfId="2" applyNumberFormat="1" applyFont="1" applyBorder="1" applyAlignment="1">
      <alignment vertical="top"/>
    </xf>
    <xf numFmtId="164" fontId="20" fillId="0" borderId="0" xfId="2" applyNumberFormat="1" applyFont="1" applyBorder="1" applyAlignment="1">
      <alignment horizontal="left" vertical="top"/>
    </xf>
    <xf numFmtId="164" fontId="20" fillId="0" borderId="5" xfId="2" applyNumberFormat="1" applyFont="1" applyBorder="1" applyAlignment="1">
      <alignment horizontal="left" vertical="top"/>
    </xf>
    <xf numFmtId="164" fontId="20" fillId="0" borderId="2" xfId="2" applyNumberFormat="1" applyFont="1" applyBorder="1" applyAlignment="1">
      <alignment horizontal="left" vertical="top"/>
    </xf>
    <xf numFmtId="0" fontId="3" fillId="0" borderId="14" xfId="0" applyFont="1" applyBorder="1"/>
    <xf numFmtId="164" fontId="21" fillId="0" borderId="2" xfId="1" applyNumberFormat="1" applyFont="1" applyBorder="1" applyAlignment="1">
      <alignment horizontal="left" vertical="top"/>
    </xf>
    <xf numFmtId="164" fontId="20" fillId="0" borderId="2" xfId="1" applyNumberFormat="1" applyFont="1" applyBorder="1" applyAlignment="1">
      <alignment horizontal="center" vertical="top"/>
    </xf>
    <xf numFmtId="3" fontId="12" fillId="0" borderId="14" xfId="0" applyNumberFormat="1" applyFont="1" applyBorder="1"/>
    <xf numFmtId="164" fontId="20" fillId="0" borderId="5" xfId="1" applyNumberFormat="1" applyFont="1" applyBorder="1" applyAlignment="1">
      <alignment horizontal="center" vertical="top"/>
    </xf>
    <xf numFmtId="0" fontId="10" fillId="0" borderId="0" xfId="0" applyFont="1" applyBorder="1"/>
    <xf numFmtId="0" fontId="10" fillId="0" borderId="14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4" xfId="0" applyFont="1" applyBorder="1"/>
    <xf numFmtId="3" fontId="11" fillId="0" borderId="7" xfId="0" applyNumberFormat="1" applyFont="1" applyBorder="1"/>
    <xf numFmtId="3" fontId="17" fillId="0" borderId="15" xfId="0" applyNumberFormat="1" applyFont="1" applyBorder="1"/>
    <xf numFmtId="3" fontId="17" fillId="0" borderId="0" xfId="0" applyNumberFormat="1" applyFont="1" applyBorder="1"/>
    <xf numFmtId="0" fontId="17" fillId="0" borderId="14" xfId="0" applyFont="1" applyBorder="1" applyAlignment="1">
      <alignment horizontal="center"/>
    </xf>
    <xf numFmtId="0" fontId="17" fillId="0" borderId="6" xfId="0" applyFont="1" applyBorder="1"/>
    <xf numFmtId="3" fontId="17" fillId="0" borderId="14" xfId="0" applyNumberFormat="1" applyFont="1" applyBorder="1"/>
    <xf numFmtId="3" fontId="17" fillId="0" borderId="5" xfId="0" applyNumberFormat="1" applyFont="1" applyBorder="1"/>
    <xf numFmtId="0" fontId="17" fillId="0" borderId="12" xfId="0" applyFont="1" applyBorder="1" applyAlignment="1">
      <alignment horizontal="center"/>
    </xf>
    <xf numFmtId="0" fontId="17" fillId="0" borderId="12" xfId="0" applyFont="1" applyBorder="1"/>
    <xf numFmtId="0" fontId="17" fillId="0" borderId="0" xfId="0" applyFont="1" applyBorder="1"/>
    <xf numFmtId="0" fontId="17" fillId="0" borderId="1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3" fillId="0" borderId="0" xfId="0" applyFont="1" applyAlignment="1">
      <alignment horizontal="right"/>
    </xf>
    <xf numFmtId="0" fontId="53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3" fillId="0" borderId="0" xfId="0" applyFont="1" applyAlignment="1">
      <alignment horizontal="left" vertical="center" textRotation="180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12" fillId="0" borderId="7" xfId="0" applyFont="1" applyBorder="1" applyAlignment="1">
      <alignment horizontal="center"/>
    </xf>
    <xf numFmtId="0" fontId="2" fillId="3" borderId="0" xfId="0" applyFont="1" applyFill="1" applyAlignment="1">
      <alignment horizontal="left"/>
    </xf>
    <xf numFmtId="0" fontId="17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" xfId="0" applyFont="1" applyBorder="1"/>
    <xf numFmtId="0" fontId="22" fillId="0" borderId="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1" xfId="0" applyFont="1" applyBorder="1" applyAlignment="1">
      <alignment horizontal="center"/>
    </xf>
    <xf numFmtId="3" fontId="17" fillId="0" borderId="14" xfId="0" applyNumberFormat="1" applyFont="1" applyBorder="1" applyAlignment="1">
      <alignment horizontal="center"/>
    </xf>
    <xf numFmtId="3" fontId="22" fillId="0" borderId="7" xfId="0" applyNumberFormat="1" applyFont="1" applyBorder="1" applyAlignment="1">
      <alignment horizontal="center"/>
    </xf>
    <xf numFmtId="3" fontId="17" fillId="0" borderId="11" xfId="0" applyNumberFormat="1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3" fontId="22" fillId="0" borderId="8" xfId="0" applyNumberFormat="1" applyFont="1" applyBorder="1" applyAlignment="1">
      <alignment horizontal="center"/>
    </xf>
    <xf numFmtId="0" fontId="3" fillId="0" borderId="7" xfId="0" applyFont="1" applyBorder="1" applyAlignment="1"/>
    <xf numFmtId="0" fontId="3" fillId="0" borderId="12" xfId="0" applyFont="1" applyBorder="1" applyAlignment="1"/>
    <xf numFmtId="0" fontId="3" fillId="0" borderId="14" xfId="0" applyFont="1" applyBorder="1" applyAlignment="1"/>
    <xf numFmtId="0" fontId="22" fillId="0" borderId="12" xfId="0" applyFont="1" applyBorder="1" applyAlignment="1">
      <alignment horizontal="left"/>
    </xf>
    <xf numFmtId="3" fontId="9" fillId="0" borderId="0" xfId="0" applyNumberFormat="1" applyFont="1" applyAlignment="1">
      <alignment horizontal="center"/>
    </xf>
    <xf numFmtId="0" fontId="22" fillId="0" borderId="12" xfId="0" applyFont="1" applyBorder="1"/>
    <xf numFmtId="0" fontId="22" fillId="0" borderId="14" xfId="0" applyFont="1" applyBorder="1"/>
    <xf numFmtId="3" fontId="22" fillId="0" borderId="0" xfId="0" applyNumberFormat="1" applyFont="1" applyBorder="1" applyAlignment="1">
      <alignment horizontal="center"/>
    </xf>
    <xf numFmtId="0" fontId="43" fillId="0" borderId="0" xfId="0" applyFont="1" applyAlignment="1">
      <alignment horizontal="center" vertical="center" textRotation="180"/>
    </xf>
    <xf numFmtId="0" fontId="2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164" fontId="7" fillId="0" borderId="1" xfId="1" applyNumberFormat="1" applyFont="1" applyBorder="1" applyAlignment="1">
      <alignment vertical="top"/>
    </xf>
    <xf numFmtId="0" fontId="7" fillId="0" borderId="10" xfId="0" applyFont="1" applyBorder="1"/>
    <xf numFmtId="0" fontId="17" fillId="0" borderId="9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3" fontId="17" fillId="0" borderId="0" xfId="0" applyNumberFormat="1" applyFont="1" applyBorder="1" applyAlignment="1">
      <alignment horizontal="center"/>
    </xf>
    <xf numFmtId="3" fontId="17" fillId="0" borderId="10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3" fontId="22" fillId="0" borderId="9" xfId="0" applyNumberFormat="1" applyFont="1" applyBorder="1" applyAlignment="1">
      <alignment horizontal="center"/>
    </xf>
    <xf numFmtId="0" fontId="22" fillId="0" borderId="15" xfId="0" applyFont="1" applyBorder="1"/>
    <xf numFmtId="0" fontId="22" fillId="0" borderId="7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3" fontId="12" fillId="0" borderId="14" xfId="1" applyNumberFormat="1" applyFont="1" applyBorder="1" applyAlignment="1">
      <alignment horizontal="center"/>
    </xf>
    <xf numFmtId="164" fontId="7" fillId="0" borderId="15" xfId="2" applyNumberFormat="1" applyFont="1" applyBorder="1" applyAlignment="1">
      <alignment horizontal="left" vertical="top"/>
    </xf>
    <xf numFmtId="3" fontId="9" fillId="0" borderId="14" xfId="0" applyNumberFormat="1" applyFont="1" applyBorder="1" applyAlignment="1">
      <alignment horizontal="center"/>
    </xf>
    <xf numFmtId="0" fontId="54" fillId="0" borderId="0" xfId="0" applyFont="1"/>
    <xf numFmtId="0" fontId="8" fillId="0" borderId="12" xfId="0" applyFont="1" applyBorder="1"/>
    <xf numFmtId="0" fontId="8" fillId="0" borderId="0" xfId="0" applyFont="1"/>
    <xf numFmtId="0" fontId="2" fillId="0" borderId="0" xfId="0" applyFont="1" applyAlignment="1">
      <alignment horizontal="left"/>
    </xf>
    <xf numFmtId="164" fontId="21" fillId="0" borderId="15" xfId="1" applyNumberFormat="1" applyFont="1" applyBorder="1" applyAlignment="1">
      <alignment vertical="top"/>
    </xf>
    <xf numFmtId="0" fontId="37" fillId="0" borderId="0" xfId="0" applyFont="1" applyAlignment="1">
      <alignment horizontal="justify"/>
    </xf>
    <xf numFmtId="0" fontId="55" fillId="0" borderId="0" xfId="0" applyFont="1" applyAlignment="1">
      <alignment horizontal="justify"/>
    </xf>
    <xf numFmtId="0" fontId="40" fillId="0" borderId="0" xfId="0" applyFont="1" applyAlignment="1">
      <alignment horizontal="justify"/>
    </xf>
    <xf numFmtId="0" fontId="37" fillId="0" borderId="0" xfId="0" applyFont="1" applyAlignment="1">
      <alignment horizontal="right"/>
    </xf>
    <xf numFmtId="0" fontId="56" fillId="0" borderId="0" xfId="0" applyFont="1" applyAlignment="1">
      <alignment horizontal="right" textRotation="180"/>
    </xf>
    <xf numFmtId="0" fontId="43" fillId="0" borderId="0" xfId="0" applyFont="1" applyAlignment="1">
      <alignment textRotation="180"/>
    </xf>
    <xf numFmtId="0" fontId="57" fillId="0" borderId="0" xfId="0" applyFont="1" applyAlignment="1">
      <alignment horizontal="right" textRotation="180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64" fontId="20" fillId="0" borderId="0" xfId="1" applyNumberFormat="1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33" fillId="0" borderId="0" xfId="0" applyFont="1" applyBorder="1"/>
    <xf numFmtId="0" fontId="9" fillId="0" borderId="0" xfId="0" applyFont="1" applyBorder="1" applyAlignment="1">
      <alignment horizontal="right"/>
    </xf>
    <xf numFmtId="0" fontId="3" fillId="0" borderId="0" xfId="0" applyFont="1" applyBorder="1"/>
    <xf numFmtId="0" fontId="23" fillId="0" borderId="0" xfId="0" applyFont="1"/>
    <xf numFmtId="0" fontId="43" fillId="0" borderId="0" xfId="0" applyFont="1" applyAlignment="1">
      <alignment horizontal="right"/>
    </xf>
    <xf numFmtId="0" fontId="2" fillId="0" borderId="10" xfId="0" applyFont="1" applyBorder="1" applyAlignment="1">
      <alignment horizontal="center"/>
    </xf>
    <xf numFmtId="3" fontId="12" fillId="0" borderId="14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left"/>
    </xf>
    <xf numFmtId="164" fontId="7" fillId="0" borderId="12" xfId="2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5" xfId="0" applyFont="1" applyBorder="1" applyAlignment="1"/>
    <xf numFmtId="0" fontId="12" fillId="0" borderId="14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43" fillId="0" borderId="0" xfId="0" applyFont="1" applyBorder="1" applyAlignment="1">
      <alignment horizontal="right" textRotation="180"/>
    </xf>
    <xf numFmtId="0" fontId="58" fillId="0" borderId="0" xfId="0" applyFont="1" applyAlignment="1">
      <alignment horizontal="right" textRotation="180"/>
    </xf>
    <xf numFmtId="0" fontId="43" fillId="0" borderId="0" xfId="0" applyFont="1" applyAlignment="1">
      <alignment horizontal="right" textRotation="180"/>
    </xf>
    <xf numFmtId="3" fontId="12" fillId="0" borderId="4" xfId="0" applyNumberFormat="1" applyFont="1" applyBorder="1" applyAlignment="1">
      <alignment horizontal="center"/>
    </xf>
    <xf numFmtId="3" fontId="1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0" applyFont="1"/>
    <xf numFmtId="49" fontId="12" fillId="0" borderId="0" xfId="0" applyNumberFormat="1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Fill="1" applyAlignment="1">
      <alignment horizontal="left"/>
    </xf>
    <xf numFmtId="0" fontId="22" fillId="0" borderId="0" xfId="0" applyFont="1" applyFill="1"/>
    <xf numFmtId="3" fontId="17" fillId="0" borderId="12" xfId="0" applyNumberFormat="1" applyFont="1" applyBorder="1"/>
    <xf numFmtId="0" fontId="17" fillId="0" borderId="0" xfId="0" applyFont="1" applyFill="1" applyBorder="1"/>
    <xf numFmtId="3" fontId="17" fillId="0" borderId="12" xfId="0" applyNumberFormat="1" applyFont="1" applyFill="1" applyBorder="1"/>
    <xf numFmtId="164" fontId="14" fillId="0" borderId="0" xfId="1" applyNumberFormat="1" applyFont="1" applyBorder="1" applyAlignment="1">
      <alignment horizontal="left" vertical="top"/>
    </xf>
    <xf numFmtId="3" fontId="17" fillId="0" borderId="0" xfId="0" applyNumberFormat="1" applyFont="1" applyFill="1" applyBorder="1"/>
    <xf numFmtId="3" fontId="17" fillId="0" borderId="15" xfId="0" applyNumberFormat="1" applyFont="1" applyFill="1" applyBorder="1"/>
    <xf numFmtId="0" fontId="54" fillId="0" borderId="0" xfId="0" applyFont="1" applyFill="1"/>
    <xf numFmtId="3" fontId="17" fillId="0" borderId="5" xfId="0" applyNumberFormat="1" applyFont="1" applyFill="1" applyBorder="1"/>
    <xf numFmtId="3" fontId="17" fillId="0" borderId="14" xfId="0" applyNumberFormat="1" applyFont="1" applyFill="1" applyBorder="1"/>
    <xf numFmtId="0" fontId="0" fillId="0" borderId="15" xfId="0" applyBorder="1" applyAlignment="1">
      <alignment horizontal="center"/>
    </xf>
    <xf numFmtId="0" fontId="33" fillId="0" borderId="15" xfId="0" applyFont="1" applyBorder="1"/>
    <xf numFmtId="0" fontId="0" fillId="0" borderId="15" xfId="0" applyBorder="1"/>
    <xf numFmtId="0" fontId="2" fillId="0" borderId="14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3" fontId="20" fillId="0" borderId="1" xfId="0" applyNumberFormat="1" applyFont="1" applyBorder="1"/>
    <xf numFmtId="0" fontId="2" fillId="3" borderId="0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164" fontId="20" fillId="0" borderId="3" xfId="3" applyNumberFormat="1" applyFont="1" applyBorder="1" applyAlignment="1">
      <alignment horizontal="left" vertical="top"/>
    </xf>
    <xf numFmtId="164" fontId="7" fillId="0" borderId="10" xfId="1" applyNumberFormat="1" applyFont="1" applyBorder="1" applyAlignment="1">
      <alignment vertical="top"/>
    </xf>
    <xf numFmtId="0" fontId="7" fillId="0" borderId="10" xfId="0" applyFont="1" applyBorder="1" applyAlignment="1">
      <alignment horizontal="center"/>
    </xf>
    <xf numFmtId="164" fontId="20" fillId="0" borderId="11" xfId="3" applyNumberFormat="1" applyFont="1" applyBorder="1" applyAlignment="1">
      <alignment horizontal="left" vertical="top"/>
    </xf>
    <xf numFmtId="0" fontId="20" fillId="0" borderId="4" xfId="0" applyFont="1" applyBorder="1" applyAlignment="1">
      <alignment horizontal="left"/>
    </xf>
    <xf numFmtId="0" fontId="4" fillId="0" borderId="14" xfId="0" applyFont="1" applyBorder="1"/>
    <xf numFmtId="0" fontId="4" fillId="0" borderId="6" xfId="0" applyFont="1" applyBorder="1"/>
    <xf numFmtId="3" fontId="20" fillId="0" borderId="15" xfId="0" applyNumberFormat="1" applyFont="1" applyBorder="1"/>
    <xf numFmtId="164" fontId="20" fillId="0" borderId="1" xfId="3" applyNumberFormat="1" applyFont="1" applyBorder="1" applyAlignment="1">
      <alignment horizontal="left" vertical="top"/>
    </xf>
    <xf numFmtId="164" fontId="20" fillId="0" borderId="10" xfId="3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3" borderId="0" xfId="0" applyFont="1" applyFill="1" applyAlignment="1">
      <alignment horizontal="left"/>
    </xf>
    <xf numFmtId="164" fontId="7" fillId="0" borderId="4" xfId="5" applyNumberFormat="1" applyFont="1" applyBorder="1" applyAlignment="1">
      <alignment horizontal="left" vertical="top"/>
    </xf>
    <xf numFmtId="164" fontId="20" fillId="0" borderId="4" xfId="9" applyNumberFormat="1" applyFont="1" applyBorder="1" applyAlignment="1">
      <alignment horizontal="left" vertical="top"/>
    </xf>
    <xf numFmtId="164" fontId="7" fillId="0" borderId="1" xfId="6" applyNumberFormat="1" applyFont="1" applyBorder="1" applyAlignment="1">
      <alignment horizontal="left" vertical="top"/>
    </xf>
    <xf numFmtId="164" fontId="7" fillId="0" borderId="4" xfId="6" applyNumberFormat="1" applyFont="1" applyBorder="1" applyAlignment="1">
      <alignment horizontal="left" vertical="top"/>
    </xf>
    <xf numFmtId="164" fontId="20" fillId="0" borderId="12" xfId="7" applyNumberFormat="1" applyFont="1" applyBorder="1" applyAlignment="1">
      <alignment vertical="top"/>
    </xf>
    <xf numFmtId="164" fontId="21" fillId="0" borderId="10" xfId="7" applyNumberFormat="1" applyFont="1" applyBorder="1" applyAlignment="1">
      <alignment horizontal="left" vertical="top"/>
    </xf>
    <xf numFmtId="164" fontId="7" fillId="0" borderId="12" xfId="6" applyNumberFormat="1" applyFont="1" applyBorder="1" applyAlignment="1">
      <alignment horizontal="left" vertical="top"/>
    </xf>
    <xf numFmtId="164" fontId="7" fillId="0" borderId="14" xfId="6" applyNumberFormat="1" applyFont="1" applyBorder="1" applyAlignment="1">
      <alignment horizontal="left" vertical="top"/>
    </xf>
    <xf numFmtId="0" fontId="4" fillId="3" borderId="0" xfId="0" applyFont="1" applyFill="1" applyAlignment="1">
      <alignment horizontal="left"/>
    </xf>
    <xf numFmtId="164" fontId="21" fillId="0" borderId="10" xfId="1" applyNumberFormat="1" applyFont="1" applyBorder="1" applyAlignment="1">
      <alignment horizontal="left" vertical="top"/>
    </xf>
    <xf numFmtId="164" fontId="7" fillId="0" borderId="10" xfId="6" applyNumberFormat="1" applyFont="1" applyBorder="1" applyAlignment="1">
      <alignment horizontal="left" vertical="top"/>
    </xf>
    <xf numFmtId="0" fontId="2" fillId="3" borderId="0" xfId="0" applyFont="1" applyFill="1"/>
    <xf numFmtId="0" fontId="7" fillId="0" borderId="12" xfId="0" applyFont="1" applyBorder="1"/>
    <xf numFmtId="0" fontId="7" fillId="0" borderId="14" xfId="0" applyFont="1" applyBorder="1"/>
    <xf numFmtId="3" fontId="20" fillId="0" borderId="15" xfId="0" applyNumberFormat="1" applyFont="1" applyBorder="1" applyAlignment="1">
      <alignment horizontal="center"/>
    </xf>
    <xf numFmtId="49" fontId="9" fillId="0" borderId="0" xfId="1" applyNumberFormat="1" applyFont="1" applyBorder="1" applyAlignment="1">
      <alignment vertical="top"/>
    </xf>
    <xf numFmtId="164" fontId="60" fillId="0" borderId="12" xfId="1" applyNumberFormat="1" applyFont="1" applyBorder="1" applyAlignment="1">
      <alignment horizontal="left" vertical="top"/>
    </xf>
    <xf numFmtId="0" fontId="12" fillId="0" borderId="0" xfId="0" applyFont="1" applyAlignment="1">
      <alignment horizontal="left" vertical="center" textRotation="180"/>
    </xf>
    <xf numFmtId="49" fontId="12" fillId="0" borderId="14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3" fontId="27" fillId="0" borderId="12" xfId="0" applyNumberFormat="1" applyFont="1" applyBorder="1"/>
    <xf numFmtId="164" fontId="27" fillId="0" borderId="15" xfId="1" applyNumberFormat="1" applyFont="1" applyBorder="1" applyAlignment="1">
      <alignment vertical="top"/>
    </xf>
    <xf numFmtId="0" fontId="27" fillId="0" borderId="5" xfId="0" applyFont="1" applyBorder="1"/>
    <xf numFmtId="0" fontId="27" fillId="0" borderId="12" xfId="0" applyFont="1" applyBorder="1" applyAlignment="1">
      <alignment horizontal="center"/>
    </xf>
    <xf numFmtId="164" fontId="27" fillId="0" borderId="2" xfId="1" applyNumberFormat="1" applyFont="1" applyBorder="1" applyAlignment="1">
      <alignment vertical="top"/>
    </xf>
    <xf numFmtId="0" fontId="27" fillId="0" borderId="14" xfId="0" applyFont="1" applyBorder="1" applyAlignment="1">
      <alignment horizontal="center"/>
    </xf>
    <xf numFmtId="164" fontId="27" fillId="0" borderId="0" xfId="1" applyNumberFormat="1" applyFont="1" applyBorder="1" applyAlignment="1">
      <alignment vertical="top"/>
    </xf>
    <xf numFmtId="0" fontId="27" fillId="0" borderId="2" xfId="0" applyFont="1" applyBorder="1"/>
    <xf numFmtId="0" fontId="2" fillId="0" borderId="0" xfId="0" applyFont="1" applyAlignment="1">
      <alignment horizontal="left"/>
    </xf>
    <xf numFmtId="0" fontId="22" fillId="0" borderId="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4" fontId="20" fillId="0" borderId="3" xfId="2" applyNumberFormat="1" applyFont="1" applyBorder="1" applyAlignment="1">
      <alignment horizontal="left" vertical="top"/>
    </xf>
    <xf numFmtId="164" fontId="20" fillId="0" borderId="11" xfId="2" applyNumberFormat="1" applyFont="1" applyBorder="1" applyAlignment="1">
      <alignment horizontal="left" vertical="top"/>
    </xf>
    <xf numFmtId="164" fontId="20" fillId="0" borderId="6" xfId="2" applyNumberFormat="1" applyFont="1" applyBorder="1" applyAlignment="1">
      <alignment horizontal="left" vertical="top"/>
    </xf>
    <xf numFmtId="49" fontId="22" fillId="0" borderId="0" xfId="0" applyNumberFormat="1" applyFont="1" applyBorder="1" applyAlignment="1">
      <alignment horizontal="center"/>
    </xf>
    <xf numFmtId="164" fontId="22" fillId="0" borderId="0" xfId="1" applyNumberFormat="1" applyFont="1" applyBorder="1" applyAlignment="1">
      <alignment horizontal="center"/>
    </xf>
    <xf numFmtId="164" fontId="35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3" fontId="9" fillId="0" borderId="1" xfId="0" applyNumberFormat="1" applyFont="1" applyBorder="1" applyAlignment="1">
      <alignment horizontal="center"/>
    </xf>
    <xf numFmtId="164" fontId="7" fillId="0" borderId="3" xfId="1" applyNumberFormat="1" applyFont="1" applyBorder="1" applyAlignment="1">
      <alignment horizontal="left" vertical="top"/>
    </xf>
    <xf numFmtId="164" fontId="7" fillId="0" borderId="11" xfId="1" applyNumberFormat="1" applyFont="1" applyBorder="1" applyAlignment="1">
      <alignment horizontal="left" vertical="top"/>
    </xf>
    <xf numFmtId="0" fontId="61" fillId="0" borderId="0" xfId="0" applyFont="1"/>
    <xf numFmtId="0" fontId="10" fillId="0" borderId="12" xfId="0" applyFont="1" applyBorder="1"/>
    <xf numFmtId="164" fontId="31" fillId="0" borderId="15" xfId="1" applyNumberFormat="1" applyFont="1" applyBorder="1" applyAlignment="1">
      <alignment vertical="top"/>
    </xf>
    <xf numFmtId="164" fontId="31" fillId="0" borderId="14" xfId="1" applyNumberFormat="1" applyFont="1" applyBorder="1" applyAlignment="1">
      <alignment vertical="top"/>
    </xf>
    <xf numFmtId="0" fontId="27" fillId="0" borderId="1" xfId="0" applyFont="1" applyBorder="1"/>
    <xf numFmtId="164" fontId="27" fillId="0" borderId="10" xfId="1" applyNumberFormat="1" applyFont="1" applyBorder="1" applyAlignment="1">
      <alignment vertical="top"/>
    </xf>
    <xf numFmtId="164" fontId="7" fillId="0" borderId="4" xfId="1" applyNumberFormat="1" applyFont="1" applyBorder="1" applyAlignment="1">
      <alignment vertical="top"/>
    </xf>
    <xf numFmtId="3" fontId="9" fillId="0" borderId="2" xfId="0" applyNumberFormat="1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0" fontId="27" fillId="0" borderId="4" xfId="0" applyFont="1" applyBorder="1"/>
    <xf numFmtId="164" fontId="7" fillId="0" borderId="5" xfId="1" applyNumberFormat="1" applyFont="1" applyBorder="1" applyAlignment="1">
      <alignment vertical="top"/>
    </xf>
    <xf numFmtId="0" fontId="61" fillId="0" borderId="12" xfId="0" applyFont="1" applyBorder="1"/>
    <xf numFmtId="164" fontId="20" fillId="0" borderId="1" xfId="7" applyNumberFormat="1" applyFont="1" applyBorder="1" applyAlignment="1">
      <alignment vertical="top"/>
    </xf>
    <xf numFmtId="164" fontId="20" fillId="0" borderId="10" xfId="7" applyNumberFormat="1" applyFont="1" applyBorder="1" applyAlignment="1">
      <alignment vertical="top"/>
    </xf>
    <xf numFmtId="0" fontId="61" fillId="0" borderId="12" xfId="0" applyFont="1" applyBorder="1" applyAlignment="1">
      <alignment vertical="top" wrapText="1"/>
    </xf>
    <xf numFmtId="0" fontId="9" fillId="4" borderId="0" xfId="0" applyFont="1" applyFill="1" applyBorder="1"/>
    <xf numFmtId="164" fontId="9" fillId="0" borderId="0" xfId="1" applyNumberFormat="1" applyFont="1" applyBorder="1" applyAlignment="1">
      <alignment horizontal="center" vertical="top"/>
    </xf>
    <xf numFmtId="164" fontId="20" fillId="0" borderId="0" xfId="1" applyNumberFormat="1" applyFont="1" applyBorder="1" applyAlignment="1">
      <alignment horizontal="left" vertical="center"/>
    </xf>
    <xf numFmtId="0" fontId="9" fillId="3" borderId="0" xfId="0" applyFont="1" applyFill="1" applyBorder="1" applyAlignment="1">
      <alignment horizontal="left"/>
    </xf>
    <xf numFmtId="0" fontId="12" fillId="0" borderId="0" xfId="0" applyFont="1" applyBorder="1"/>
    <xf numFmtId="0" fontId="12" fillId="0" borderId="0" xfId="0" applyFont="1" applyBorder="1" applyAlignment="1">
      <alignment textRotation="180"/>
    </xf>
    <xf numFmtId="164" fontId="9" fillId="0" borderId="0" xfId="1" applyNumberFormat="1" applyFont="1" applyBorder="1" applyAlignment="1">
      <alignment horizontal="left" vertical="center"/>
    </xf>
    <xf numFmtId="164" fontId="12" fillId="0" borderId="0" xfId="1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35" fillId="0" borderId="1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9" fillId="2" borderId="0" xfId="1" applyNumberFormat="1" applyFont="1" applyFill="1" applyBorder="1" applyAlignment="1">
      <alignment vertical="top"/>
    </xf>
    <xf numFmtId="49" fontId="9" fillId="0" borderId="5" xfId="1" applyNumberFormat="1" applyFont="1" applyBorder="1" applyAlignment="1">
      <alignment vertical="top"/>
    </xf>
    <xf numFmtId="164" fontId="27" fillId="0" borderId="2" xfId="1" applyNumberFormat="1" applyFont="1" applyBorder="1" applyAlignment="1">
      <alignment horizontal="center" vertical="top"/>
    </xf>
    <xf numFmtId="0" fontId="9" fillId="0" borderId="11" xfId="0" applyFont="1" applyBorder="1" applyAlignment="1">
      <alignment horizontal="center"/>
    </xf>
    <xf numFmtId="164" fontId="9" fillId="0" borderId="15" xfId="1" applyNumberFormat="1" applyFont="1" applyFill="1" applyBorder="1" applyAlignment="1">
      <alignment horizontal="left" vertical="top"/>
    </xf>
    <xf numFmtId="164" fontId="27" fillId="0" borderId="5" xfId="1" applyNumberFormat="1" applyFont="1" applyBorder="1" applyAlignment="1">
      <alignment vertical="top"/>
    </xf>
    <xf numFmtId="164" fontId="9" fillId="0" borderId="12" xfId="1" applyNumberFormat="1" applyFont="1" applyBorder="1" applyAlignment="1">
      <alignment horizontal="center" vertical="center"/>
    </xf>
    <xf numFmtId="164" fontId="12" fillId="0" borderId="15" xfId="1" applyNumberFormat="1" applyFont="1" applyBorder="1" applyAlignment="1">
      <alignment horizontal="center" vertical="center"/>
    </xf>
    <xf numFmtId="164" fontId="12" fillId="0" borderId="14" xfId="1" applyNumberFormat="1" applyFont="1" applyBorder="1" applyAlignment="1">
      <alignment horizontal="center" vertical="center"/>
    </xf>
    <xf numFmtId="164" fontId="9" fillId="0" borderId="2" xfId="1" applyNumberFormat="1" applyFont="1" applyBorder="1" applyAlignment="1">
      <alignment horizontal="left" vertical="center"/>
    </xf>
    <xf numFmtId="164" fontId="12" fillId="0" borderId="5" xfId="1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1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20" fillId="0" borderId="11" xfId="1" applyNumberFormat="1" applyFont="1" applyBorder="1" applyAlignment="1">
      <alignment horizontal="left" vertical="top" wrapText="1"/>
    </xf>
    <xf numFmtId="0" fontId="27" fillId="0" borderId="15" xfId="0" applyFont="1" applyBorder="1" applyAlignment="1">
      <alignment horizontal="center"/>
    </xf>
    <xf numFmtId="3" fontId="9" fillId="0" borderId="10" xfId="0" applyNumberFormat="1" applyFont="1" applyBorder="1" applyAlignment="1">
      <alignment horizontal="center"/>
    </xf>
    <xf numFmtId="164" fontId="7" fillId="0" borderId="2" xfId="1" applyNumberFormat="1" applyFont="1" applyBorder="1" applyAlignment="1">
      <alignment horizontal="center" vertical="top"/>
    </xf>
    <xf numFmtId="164" fontId="20" fillId="0" borderId="2" xfId="1" applyNumberFormat="1" applyFont="1" applyBorder="1" applyAlignment="1">
      <alignment horizontal="left" vertical="center"/>
    </xf>
    <xf numFmtId="164" fontId="20" fillId="0" borderId="5" xfId="1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14" xfId="0" applyFont="1" applyBorder="1" applyAlignment="1">
      <alignment horizontal="center"/>
    </xf>
    <xf numFmtId="0" fontId="9" fillId="2" borderId="0" xfId="0" applyFont="1" applyFill="1" applyBorder="1"/>
    <xf numFmtId="0" fontId="9" fillId="2" borderId="5" xfId="0" applyFont="1" applyFill="1" applyBorder="1"/>
    <xf numFmtId="0" fontId="9" fillId="2" borderId="12" xfId="0" applyFont="1" applyFill="1" applyBorder="1"/>
    <xf numFmtId="0" fontId="9" fillId="2" borderId="14" xfId="0" applyFont="1" applyFill="1" applyBorder="1"/>
    <xf numFmtId="164" fontId="9" fillId="2" borderId="2" xfId="1" applyNumberFormat="1" applyFont="1" applyFill="1" applyBorder="1" applyAlignment="1">
      <alignment vertical="top"/>
    </xf>
    <xf numFmtId="164" fontId="9" fillId="2" borderId="5" xfId="1" applyNumberFormat="1" applyFont="1" applyFill="1" applyBorder="1" applyAlignment="1">
      <alignment vertical="top"/>
    </xf>
    <xf numFmtId="164" fontId="9" fillId="2" borderId="12" xfId="1" applyNumberFormat="1" applyFont="1" applyFill="1" applyBorder="1" applyAlignment="1">
      <alignment vertical="top"/>
    </xf>
    <xf numFmtId="164" fontId="9" fillId="2" borderId="15" xfId="1" applyNumberFormat="1" applyFont="1" applyFill="1" applyBorder="1" applyAlignment="1">
      <alignment vertical="top"/>
    </xf>
    <xf numFmtId="164" fontId="9" fillId="2" borderId="14" xfId="1" applyNumberFormat="1" applyFont="1" applyFill="1" applyBorder="1" applyAlignment="1">
      <alignment vertical="top"/>
    </xf>
    <xf numFmtId="164" fontId="62" fillId="0" borderId="14" xfId="1" applyNumberFormat="1" applyFont="1" applyBorder="1" applyAlignment="1">
      <alignment horizontal="left" vertical="center"/>
    </xf>
    <xf numFmtId="164" fontId="20" fillId="0" borderId="12" xfId="1" applyNumberFormat="1" applyFont="1" applyBorder="1" applyAlignment="1">
      <alignment horizontal="center" vertical="center"/>
    </xf>
    <xf numFmtId="164" fontId="20" fillId="0" borderId="15" xfId="1" applyNumberFormat="1" applyFont="1" applyBorder="1" applyAlignment="1">
      <alignment horizontal="center" vertical="center"/>
    </xf>
    <xf numFmtId="164" fontId="20" fillId="0" borderId="14" xfId="1" applyNumberFormat="1" applyFont="1" applyBorder="1" applyAlignment="1">
      <alignment horizontal="center" vertical="center"/>
    </xf>
    <xf numFmtId="164" fontId="2" fillId="0" borderId="12" xfId="1" applyNumberFormat="1" applyFont="1" applyBorder="1" applyAlignment="1">
      <alignment vertical="top"/>
    </xf>
    <xf numFmtId="3" fontId="2" fillId="0" borderId="1" xfId="0" applyNumberFormat="1" applyFont="1" applyBorder="1" applyAlignment="1">
      <alignment horizontal="center"/>
    </xf>
    <xf numFmtId="164" fontId="4" fillId="0" borderId="12" xfId="6" applyNumberFormat="1" applyFont="1" applyBorder="1" applyAlignment="1">
      <alignment horizontal="left" vertical="top"/>
    </xf>
    <xf numFmtId="3" fontId="2" fillId="0" borderId="10" xfId="0" applyNumberFormat="1" applyFont="1" applyBorder="1" applyAlignment="1">
      <alignment horizontal="center"/>
    </xf>
    <xf numFmtId="164" fontId="4" fillId="0" borderId="15" xfId="6" applyNumberFormat="1" applyFont="1" applyBorder="1" applyAlignment="1">
      <alignment horizontal="left" vertical="top"/>
    </xf>
    <xf numFmtId="164" fontId="4" fillId="0" borderId="14" xfId="1" applyNumberFormat="1" applyFont="1" applyBorder="1" applyAlignment="1">
      <alignment horizontal="left" vertical="top"/>
    </xf>
    <xf numFmtId="164" fontId="4" fillId="0" borderId="14" xfId="6" applyNumberFormat="1" applyFont="1" applyBorder="1" applyAlignment="1">
      <alignment horizontal="left" vertical="top"/>
    </xf>
    <xf numFmtId="164" fontId="7" fillId="0" borderId="15" xfId="6" applyNumberFormat="1" applyFont="1" applyBorder="1" applyAlignment="1">
      <alignment horizontal="left" vertical="top"/>
    </xf>
    <xf numFmtId="164" fontId="20" fillId="0" borderId="15" xfId="6" applyNumberFormat="1" applyFont="1" applyBorder="1" applyAlignment="1">
      <alignment horizontal="left" vertical="top"/>
    </xf>
    <xf numFmtId="164" fontId="20" fillId="0" borderId="14" xfId="6" applyNumberFormat="1" applyFont="1" applyBorder="1" applyAlignment="1">
      <alignment horizontal="left" vertical="top"/>
    </xf>
    <xf numFmtId="3" fontId="27" fillId="0" borderId="15" xfId="0" applyNumberFormat="1" applyFont="1" applyBorder="1"/>
    <xf numFmtId="3" fontId="2" fillId="0" borderId="12" xfId="0" applyNumberFormat="1" applyFont="1" applyBorder="1" applyAlignment="1">
      <alignment horizontal="center"/>
    </xf>
    <xf numFmtId="3" fontId="27" fillId="0" borderId="12" xfId="0" applyNumberFormat="1" applyFont="1" applyBorder="1" applyAlignment="1">
      <alignment horizontal="center"/>
    </xf>
    <xf numFmtId="3" fontId="27" fillId="0" borderId="15" xfId="0" applyNumberFormat="1" applyFont="1" applyBorder="1" applyAlignment="1">
      <alignment horizontal="center"/>
    </xf>
    <xf numFmtId="0" fontId="27" fillId="0" borderId="0" xfId="0" applyFont="1"/>
    <xf numFmtId="3" fontId="9" fillId="0" borderId="3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3" fillId="0" borderId="14" xfId="0" applyFont="1" applyBorder="1"/>
    <xf numFmtId="164" fontId="20" fillId="0" borderId="1" xfId="1" applyNumberFormat="1" applyFont="1" applyBorder="1" applyAlignment="1">
      <alignment horizontal="center" vertical="top"/>
    </xf>
    <xf numFmtId="0" fontId="15" fillId="0" borderId="0" xfId="0" applyFont="1"/>
    <xf numFmtId="0" fontId="6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64" fontId="21" fillId="0" borderId="12" xfId="1" applyNumberFormat="1" applyFont="1" applyBorder="1" applyAlignment="1">
      <alignment horizontal="left" vertical="top"/>
    </xf>
    <xf numFmtId="0" fontId="33" fillId="0" borderId="6" xfId="0" applyFont="1" applyBorder="1"/>
    <xf numFmtId="0" fontId="11" fillId="0" borderId="0" xfId="0" applyFont="1"/>
    <xf numFmtId="0" fontId="11" fillId="0" borderId="12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3" fontId="8" fillId="0" borderId="12" xfId="0" applyNumberFormat="1" applyFont="1" applyBorder="1"/>
    <xf numFmtId="3" fontId="8" fillId="0" borderId="2" xfId="0" applyNumberFormat="1" applyFont="1" applyBorder="1"/>
    <xf numFmtId="0" fontId="8" fillId="0" borderId="0" xfId="0" applyFont="1" applyBorder="1"/>
    <xf numFmtId="164" fontId="21" fillId="0" borderId="0" xfId="1" applyNumberFormat="1" applyFont="1" applyBorder="1" applyAlignment="1">
      <alignment vertical="top"/>
    </xf>
    <xf numFmtId="0" fontId="8" fillId="0" borderId="15" xfId="0" applyFont="1" applyBorder="1"/>
    <xf numFmtId="0" fontId="8" fillId="0" borderId="5" xfId="0" applyFont="1" applyBorder="1"/>
    <xf numFmtId="3" fontId="8" fillId="0" borderId="5" xfId="0" applyNumberFormat="1" applyFont="1" applyBorder="1"/>
    <xf numFmtId="3" fontId="8" fillId="0" borderId="14" xfId="0" applyNumberFormat="1" applyFont="1" applyBorder="1"/>
    <xf numFmtId="164" fontId="8" fillId="0" borderId="12" xfId="1" applyNumberFormat="1" applyFont="1" applyBorder="1" applyAlignment="1">
      <alignment horizontal="left" vertical="top"/>
    </xf>
    <xf numFmtId="164" fontId="8" fillId="0" borderId="1" xfId="1" applyNumberFormat="1" applyFont="1" applyBorder="1" applyAlignment="1">
      <alignment horizontal="left" vertical="top"/>
    </xf>
    <xf numFmtId="164" fontId="8" fillId="0" borderId="14" xfId="1" applyNumberFormat="1" applyFont="1" applyBorder="1" applyAlignment="1">
      <alignment horizontal="left" vertical="top"/>
    </xf>
    <xf numFmtId="164" fontId="8" fillId="0" borderId="4" xfId="1" applyNumberFormat="1" applyFont="1" applyBorder="1" applyAlignment="1">
      <alignment horizontal="left" vertical="top"/>
    </xf>
    <xf numFmtId="0" fontId="66" fillId="0" borderId="5" xfId="0" applyFont="1" applyBorder="1"/>
    <xf numFmtId="0" fontId="66" fillId="0" borderId="6" xfId="0" applyFont="1" applyBorder="1"/>
    <xf numFmtId="0" fontId="66" fillId="0" borderId="14" xfId="0" applyFont="1" applyBorder="1"/>
    <xf numFmtId="0" fontId="8" fillId="0" borderId="4" xfId="0" applyFont="1" applyBorder="1"/>
    <xf numFmtId="3" fontId="8" fillId="0" borderId="1" xfId="0" applyNumberFormat="1" applyFont="1" applyBorder="1"/>
    <xf numFmtId="0" fontId="8" fillId="0" borderId="10" xfId="0" applyFont="1" applyBorder="1"/>
    <xf numFmtId="3" fontId="11" fillId="0" borderId="14" xfId="0" applyNumberFormat="1" applyFont="1" applyBorder="1"/>
    <xf numFmtId="0" fontId="66" fillId="0" borderId="0" xfId="0" applyFont="1" applyBorder="1"/>
    <xf numFmtId="0" fontId="66" fillId="0" borderId="15" xfId="0" applyFont="1" applyBorder="1"/>
    <xf numFmtId="164" fontId="8" fillId="0" borderId="2" xfId="1" applyNumberFormat="1" applyFont="1" applyBorder="1" applyAlignment="1">
      <alignment horizontal="left" vertical="top"/>
    </xf>
    <xf numFmtId="164" fontId="8" fillId="0" borderId="0" xfId="1" applyNumberFormat="1" applyFont="1" applyBorder="1" applyAlignment="1">
      <alignment horizontal="left" vertical="top"/>
    </xf>
    <xf numFmtId="164" fontId="8" fillId="0" borderId="5" xfId="1" applyNumberFormat="1" applyFont="1" applyBorder="1" applyAlignment="1">
      <alignment horizontal="left" vertical="top"/>
    </xf>
    <xf numFmtId="164" fontId="8" fillId="0" borderId="10" xfId="1" applyNumberFormat="1" applyFont="1" applyBorder="1" applyAlignment="1">
      <alignment horizontal="left" vertical="top"/>
    </xf>
    <xf numFmtId="3" fontId="8" fillId="0" borderId="0" xfId="0" applyNumberFormat="1" applyFont="1" applyBorder="1"/>
    <xf numFmtId="0" fontId="11" fillId="0" borderId="0" xfId="0" applyFont="1" applyBorder="1" applyAlignment="1">
      <alignment horizontal="center"/>
    </xf>
    <xf numFmtId="3" fontId="11" fillId="0" borderId="0" xfId="0" applyNumberFormat="1" applyFont="1" applyBorder="1"/>
    <xf numFmtId="3" fontId="8" fillId="0" borderId="15" xfId="0" applyNumberFormat="1" applyFont="1" applyBorder="1"/>
    <xf numFmtId="3" fontId="8" fillId="0" borderId="10" xfId="0" applyNumberFormat="1" applyFont="1" applyBorder="1"/>
    <xf numFmtId="3" fontId="20" fillId="0" borderId="1" xfId="0" applyNumberFormat="1" applyFont="1" applyFill="1" applyBorder="1"/>
    <xf numFmtId="0" fontId="1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9" fillId="0" borderId="12" xfId="0" applyFont="1" applyBorder="1"/>
    <xf numFmtId="0" fontId="67" fillId="0" borderId="12" xfId="0" applyFont="1" applyBorder="1" applyAlignment="1">
      <alignment horizontal="center"/>
    </xf>
    <xf numFmtId="0" fontId="59" fillId="0" borderId="10" xfId="0" applyFont="1" applyBorder="1"/>
    <xf numFmtId="0" fontId="59" fillId="0" borderId="15" xfId="0" applyFont="1" applyBorder="1"/>
    <xf numFmtId="0" fontId="59" fillId="0" borderId="14" xfId="0" applyFont="1" applyBorder="1"/>
    <xf numFmtId="0" fontId="59" fillId="0" borderId="12" xfId="0" applyFont="1" applyBorder="1" applyAlignment="1">
      <alignment horizontal="center"/>
    </xf>
    <xf numFmtId="0" fontId="59" fillId="0" borderId="2" xfId="0" applyFont="1" applyBorder="1"/>
    <xf numFmtId="0" fontId="59" fillId="0" borderId="15" xfId="0" applyFont="1" applyBorder="1" applyAlignment="1">
      <alignment horizontal="center"/>
    </xf>
    <xf numFmtId="0" fontId="59" fillId="0" borderId="0" xfId="0" applyFont="1" applyBorder="1"/>
    <xf numFmtId="0" fontId="59" fillId="0" borderId="14" xfId="0" applyFont="1" applyBorder="1" applyAlignment="1">
      <alignment horizontal="center"/>
    </xf>
    <xf numFmtId="0" fontId="67" fillId="0" borderId="0" xfId="0" applyFont="1" applyBorder="1" applyAlignment="1">
      <alignment horizontal="center"/>
    </xf>
    <xf numFmtId="0" fontId="67" fillId="0" borderId="14" xfId="0" applyFont="1" applyBorder="1" applyAlignment="1">
      <alignment horizontal="center"/>
    </xf>
    <xf numFmtId="0" fontId="69" fillId="3" borderId="0" xfId="0" applyFont="1" applyFill="1" applyAlignment="1">
      <alignment horizontal="left"/>
    </xf>
    <xf numFmtId="0" fontId="69" fillId="0" borderId="0" xfId="0" applyFont="1"/>
    <xf numFmtId="0" fontId="70" fillId="0" borderId="14" xfId="0" applyFont="1" applyBorder="1"/>
    <xf numFmtId="0" fontId="70" fillId="0" borderId="5" xfId="0" applyFont="1" applyBorder="1"/>
    <xf numFmtId="0" fontId="69" fillId="0" borderId="0" xfId="0" applyFont="1" applyAlignment="1">
      <alignment horizontal="left"/>
    </xf>
    <xf numFmtId="0" fontId="71" fillId="0" borderId="0" xfId="0" applyFont="1"/>
    <xf numFmtId="0" fontId="71" fillId="0" borderId="0" xfId="0" applyFont="1" applyAlignment="1">
      <alignment horizontal="left"/>
    </xf>
    <xf numFmtId="0" fontId="69" fillId="0" borderId="0" xfId="0" applyFont="1" applyBorder="1" applyAlignment="1">
      <alignment horizontal="left"/>
    </xf>
    <xf numFmtId="0" fontId="70" fillId="0" borderId="0" xfId="0" applyFont="1"/>
    <xf numFmtId="0" fontId="69" fillId="3" borderId="0" xfId="0" applyFont="1" applyFill="1" applyBorder="1" applyAlignment="1">
      <alignment horizontal="left"/>
    </xf>
    <xf numFmtId="164" fontId="70" fillId="0" borderId="14" xfId="1" applyNumberFormat="1" applyFont="1" applyBorder="1" applyAlignment="1">
      <alignment horizontal="left" vertical="top"/>
    </xf>
    <xf numFmtId="0" fontId="69" fillId="0" borderId="15" xfId="0" applyFont="1" applyBorder="1"/>
    <xf numFmtId="3" fontId="70" fillId="0" borderId="15" xfId="0" applyNumberFormat="1" applyFont="1" applyBorder="1"/>
    <xf numFmtId="164" fontId="70" fillId="0" borderId="14" xfId="1" applyNumberFormat="1" applyFont="1" applyBorder="1" applyAlignment="1">
      <alignment vertical="top"/>
    </xf>
    <xf numFmtId="164" fontId="70" fillId="0" borderId="15" xfId="1" applyNumberFormat="1" applyFont="1" applyBorder="1" applyAlignment="1">
      <alignment vertical="top"/>
    </xf>
    <xf numFmtId="0" fontId="70" fillId="0" borderId="0" xfId="0" applyFont="1" applyBorder="1"/>
    <xf numFmtId="0" fontId="70" fillId="0" borderId="0" xfId="0" applyFont="1" applyBorder="1" applyAlignment="1">
      <alignment horizontal="center"/>
    </xf>
    <xf numFmtId="0" fontId="70" fillId="0" borderId="0" xfId="0" applyFont="1" applyBorder="1" applyAlignment="1">
      <alignment horizontal="left"/>
    </xf>
    <xf numFmtId="0" fontId="70" fillId="0" borderId="0" xfId="0" applyFont="1" applyAlignment="1">
      <alignment horizontal="left"/>
    </xf>
    <xf numFmtId="164" fontId="70" fillId="0" borderId="15" xfId="1" applyNumberFormat="1" applyFont="1" applyBorder="1" applyAlignment="1">
      <alignment horizontal="left" vertical="top"/>
    </xf>
    <xf numFmtId="3" fontId="70" fillId="0" borderId="15" xfId="0" applyNumberFormat="1" applyFont="1" applyBorder="1" applyAlignment="1">
      <alignment horizontal="center"/>
    </xf>
    <xf numFmtId="164" fontId="70" fillId="0" borderId="15" xfId="6" applyNumberFormat="1" applyFont="1" applyBorder="1" applyAlignment="1">
      <alignment horizontal="left" vertical="top"/>
    </xf>
    <xf numFmtId="164" fontId="70" fillId="0" borderId="14" xfId="6" applyNumberFormat="1" applyFont="1" applyBorder="1" applyAlignment="1">
      <alignment horizontal="left" vertical="top"/>
    </xf>
    <xf numFmtId="0" fontId="70" fillId="3" borderId="0" xfId="0" applyFont="1" applyFill="1" applyAlignment="1">
      <alignment horizontal="left"/>
    </xf>
    <xf numFmtId="3" fontId="17" fillId="0" borderId="1" xfId="0" applyNumberFormat="1" applyFont="1" applyFill="1" applyBorder="1"/>
    <xf numFmtId="164" fontId="9" fillId="0" borderId="1" xfId="1" applyNumberFormat="1" applyFont="1" applyBorder="1" applyAlignment="1">
      <alignment horizontal="center" vertical="top"/>
    </xf>
    <xf numFmtId="164" fontId="9" fillId="0" borderId="4" xfId="1" applyNumberFormat="1" applyFont="1" applyBorder="1" applyAlignment="1">
      <alignment horizontal="center" vertical="top"/>
    </xf>
    <xf numFmtId="0" fontId="9" fillId="0" borderId="7" xfId="0" applyFont="1" applyBorder="1"/>
    <xf numFmtId="164" fontId="9" fillId="0" borderId="15" xfId="1" applyNumberFormat="1" applyFont="1" applyBorder="1" applyAlignment="1">
      <alignment horizontal="center"/>
    </xf>
    <xf numFmtId="164" fontId="18" fillId="0" borderId="15" xfId="1" applyNumberFormat="1" applyFont="1" applyBorder="1" applyAlignment="1">
      <alignment horizontal="left" vertical="top"/>
    </xf>
    <xf numFmtId="164" fontId="11" fillId="0" borderId="7" xfId="1" applyNumberFormat="1" applyFont="1" applyBorder="1" applyAlignment="1">
      <alignment horizontal="center"/>
    </xf>
    <xf numFmtId="164" fontId="2" fillId="0" borderId="15" xfId="1" applyNumberFormat="1" applyFont="1" applyBorder="1"/>
    <xf numFmtId="164" fontId="59" fillId="0" borderId="15" xfId="1" applyNumberFormat="1" applyFont="1" applyBorder="1" applyAlignment="1"/>
    <xf numFmtId="164" fontId="9" fillId="0" borderId="14" xfId="1" applyNumberFormat="1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164" fontId="9" fillId="0" borderId="2" xfId="1" applyNumberFormat="1" applyFont="1" applyBorder="1" applyAlignment="1">
      <alignment horizontal="center" vertical="top"/>
    </xf>
    <xf numFmtId="164" fontId="9" fillId="0" borderId="5" xfId="1" applyNumberFormat="1" applyFont="1" applyBorder="1" applyAlignment="1">
      <alignment horizontal="center" vertical="top"/>
    </xf>
    <xf numFmtId="0" fontId="25" fillId="0" borderId="0" xfId="0" applyFont="1" applyBorder="1"/>
    <xf numFmtId="0" fontId="25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2" fillId="0" borderId="1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9" fillId="0" borderId="0" xfId="0" applyFont="1" applyAlignment="1">
      <alignment wrapText="1"/>
    </xf>
    <xf numFmtId="164" fontId="27" fillId="0" borderId="0" xfId="1" applyNumberFormat="1" applyFont="1" applyBorder="1" applyAlignment="1">
      <alignment horizontal="center" vertical="top"/>
    </xf>
    <xf numFmtId="164" fontId="27" fillId="0" borderId="5" xfId="1" applyNumberFormat="1" applyFont="1" applyBorder="1" applyAlignment="1">
      <alignment horizontal="center" vertical="top"/>
    </xf>
    <xf numFmtId="164" fontId="27" fillId="0" borderId="12" xfId="1" applyNumberFormat="1" applyFont="1" applyBorder="1" applyAlignment="1">
      <alignment horizontal="center" vertical="top"/>
    </xf>
    <xf numFmtId="164" fontId="62" fillId="0" borderId="15" xfId="1" applyNumberFormat="1" applyFont="1" applyBorder="1" applyAlignment="1">
      <alignment horizontal="center" vertical="center"/>
    </xf>
    <xf numFmtId="164" fontId="62" fillId="0" borderId="14" xfId="1" applyNumberFormat="1" applyFont="1" applyBorder="1" applyAlignment="1">
      <alignment horizontal="center" vertical="center"/>
    </xf>
    <xf numFmtId="164" fontId="20" fillId="0" borderId="10" xfId="1" applyNumberFormat="1" applyFont="1" applyBorder="1" applyAlignment="1">
      <alignment horizontal="center" vertical="top"/>
    </xf>
    <xf numFmtId="164" fontId="7" fillId="0" borderId="10" xfId="1" applyNumberFormat="1" applyFont="1" applyBorder="1" applyAlignment="1">
      <alignment horizontal="center" vertical="top"/>
    </xf>
    <xf numFmtId="164" fontId="7" fillId="0" borderId="4" xfId="1" applyNumberFormat="1" applyFont="1" applyBorder="1" applyAlignment="1">
      <alignment horizontal="center" vertical="top"/>
    </xf>
    <xf numFmtId="164" fontId="7" fillId="0" borderId="0" xfId="1" applyNumberFormat="1" applyFont="1" applyBorder="1" applyAlignment="1">
      <alignment horizontal="center" vertical="top"/>
    </xf>
    <xf numFmtId="164" fontId="7" fillId="0" borderId="5" xfId="1" applyNumberFormat="1" applyFont="1" applyBorder="1" applyAlignment="1">
      <alignment horizontal="center" vertical="top"/>
    </xf>
    <xf numFmtId="164" fontId="9" fillId="2" borderId="3" xfId="1" applyNumberFormat="1" applyFont="1" applyFill="1" applyBorder="1" applyAlignment="1">
      <alignment vertical="top"/>
    </xf>
    <xf numFmtId="164" fontId="9" fillId="0" borderId="11" xfId="1" applyNumberFormat="1" applyFont="1" applyBorder="1" applyAlignment="1">
      <alignment vertical="top"/>
    </xf>
    <xf numFmtId="164" fontId="9" fillId="0" borderId="6" xfId="1" applyNumberFormat="1" applyFont="1" applyBorder="1" applyAlignment="1">
      <alignment vertical="top"/>
    </xf>
    <xf numFmtId="0" fontId="27" fillId="0" borderId="10" xfId="0" applyFont="1" applyBorder="1"/>
    <xf numFmtId="164" fontId="9" fillId="2" borderId="1" xfId="1" applyNumberFormat="1" applyFont="1" applyFill="1" applyBorder="1" applyAlignment="1">
      <alignment vertical="top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2" fillId="0" borderId="1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7" fillId="0" borderId="5" xfId="0" applyFont="1" applyBorder="1" applyAlignment="1">
      <alignment horizontal="center"/>
    </xf>
    <xf numFmtId="164" fontId="9" fillId="0" borderId="4" xfId="1" applyNumberFormat="1" applyFont="1" applyFill="1" applyBorder="1" applyAlignment="1">
      <alignment horizontal="left" vertical="top"/>
    </xf>
    <xf numFmtId="164" fontId="72" fillId="0" borderId="14" xfId="1" applyNumberFormat="1" applyFont="1" applyBorder="1" applyAlignment="1">
      <alignment horizontal="center"/>
    </xf>
    <xf numFmtId="164" fontId="62" fillId="0" borderId="0" xfId="1" applyNumberFormat="1" applyFont="1" applyBorder="1" applyAlignment="1">
      <alignment horizontal="left" vertical="center"/>
    </xf>
    <xf numFmtId="0" fontId="7" fillId="0" borderId="15" xfId="0" applyFont="1" applyBorder="1"/>
    <xf numFmtId="0" fontId="3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7" fillId="0" borderId="3" xfId="1" applyNumberFormat="1" applyFont="1" applyBorder="1" applyAlignment="1">
      <alignment horizontal="center" vertical="top"/>
    </xf>
    <xf numFmtId="0" fontId="9" fillId="0" borderId="11" xfId="0" applyFont="1" applyBorder="1" applyAlignment="1">
      <alignment horizontal="left"/>
    </xf>
    <xf numFmtId="164" fontId="9" fillId="2" borderId="4" xfId="1" applyNumberFormat="1" applyFont="1" applyFill="1" applyBorder="1" applyAlignment="1">
      <alignment vertical="top"/>
    </xf>
    <xf numFmtId="164" fontId="59" fillId="2" borderId="1" xfId="1" applyNumberFormat="1" applyFont="1" applyFill="1" applyBorder="1" applyAlignment="1">
      <alignment vertical="top"/>
    </xf>
    <xf numFmtId="0" fontId="73" fillId="0" borderId="10" xfId="0" applyFont="1" applyBorder="1"/>
    <xf numFmtId="0" fontId="8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64" fontId="9" fillId="0" borderId="10" xfId="1" applyNumberFormat="1" applyFont="1" applyFill="1" applyBorder="1" applyAlignment="1">
      <alignment horizontal="left" vertical="top"/>
    </xf>
    <xf numFmtId="164" fontId="73" fillId="0" borderId="1" xfId="1" applyNumberFormat="1" applyFont="1" applyBorder="1" applyAlignment="1">
      <alignment vertical="top"/>
    </xf>
    <xf numFmtId="164" fontId="59" fillId="0" borderId="12" xfId="1" applyNumberFormat="1" applyFont="1" applyBorder="1" applyAlignment="1">
      <alignment horizontal="center" vertical="center"/>
    </xf>
    <xf numFmtId="164" fontId="59" fillId="0" borderId="15" xfId="1" applyNumberFormat="1" applyFont="1" applyBorder="1" applyAlignment="1">
      <alignment horizontal="center" vertical="center"/>
    </xf>
    <xf numFmtId="164" fontId="74" fillId="0" borderId="15" xfId="1" applyNumberFormat="1" applyFont="1" applyBorder="1" applyAlignment="1">
      <alignment horizontal="center" vertical="center"/>
    </xf>
    <xf numFmtId="0" fontId="9" fillId="0" borderId="12" xfId="0" applyFont="1" applyBorder="1" applyAlignment="1"/>
    <xf numFmtId="0" fontId="9" fillId="0" borderId="15" xfId="0" applyFont="1" applyBorder="1" applyAlignment="1"/>
    <xf numFmtId="0" fontId="9" fillId="0" borderId="14" xfId="0" applyFont="1" applyBorder="1" applyAlignment="1"/>
    <xf numFmtId="3" fontId="59" fillId="0" borderId="2" xfId="0" applyNumberFormat="1" applyFont="1" applyBorder="1" applyAlignment="1">
      <alignment horizontal="center"/>
    </xf>
    <xf numFmtId="0" fontId="75" fillId="0" borderId="0" xfId="0" applyFont="1" applyBorder="1"/>
    <xf numFmtId="164" fontId="75" fillId="0" borderId="0" xfId="1" applyNumberFormat="1" applyFont="1" applyBorder="1" applyAlignment="1">
      <alignment horizontal="left" vertical="top"/>
    </xf>
    <xf numFmtId="0" fontId="75" fillId="0" borderId="0" xfId="0" applyFont="1" applyBorder="1" applyAlignment="1">
      <alignment horizontal="left"/>
    </xf>
    <xf numFmtId="0" fontId="77" fillId="0" borderId="0" xfId="0" applyFont="1" applyBorder="1"/>
    <xf numFmtId="164" fontId="75" fillId="0" borderId="0" xfId="1" applyNumberFormat="1" applyFont="1" applyBorder="1" applyAlignment="1">
      <alignment horizontal="left" vertical="center"/>
    </xf>
    <xf numFmtId="164" fontId="78" fillId="0" borderId="0" xfId="1" applyNumberFormat="1" applyFont="1" applyBorder="1" applyAlignment="1">
      <alignment horizontal="left" vertical="center"/>
    </xf>
    <xf numFmtId="0" fontId="9" fillId="3" borderId="0" xfId="0" applyFont="1" applyFill="1" applyAlignment="1">
      <alignment horizontal="left" vertical="top"/>
    </xf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164" fontId="9" fillId="0" borderId="1" xfId="2" applyNumberFormat="1" applyFont="1" applyBorder="1" applyAlignment="1">
      <alignment vertical="top"/>
    </xf>
    <xf numFmtId="164" fontId="9" fillId="0" borderId="12" xfId="2" applyNumberFormat="1" applyFont="1" applyBorder="1" applyAlignment="1">
      <alignment vertical="top"/>
    </xf>
    <xf numFmtId="164" fontId="9" fillId="0" borderId="3" xfId="2" applyNumberFormat="1" applyFont="1" applyBorder="1" applyAlignment="1">
      <alignment vertical="top"/>
    </xf>
    <xf numFmtId="164" fontId="9" fillId="0" borderId="3" xfId="2" applyNumberFormat="1" applyFont="1" applyBorder="1" applyAlignment="1">
      <alignment horizontal="left" vertical="top"/>
    </xf>
    <xf numFmtId="164" fontId="9" fillId="0" borderId="3" xfId="2" applyNumberFormat="1" applyFont="1" applyBorder="1" applyAlignment="1">
      <alignment horizontal="center" vertical="top"/>
    </xf>
    <xf numFmtId="164" fontId="9" fillId="0" borderId="10" xfId="2" applyNumberFormat="1" applyFont="1" applyBorder="1" applyAlignment="1">
      <alignment vertical="top"/>
    </xf>
    <xf numFmtId="164" fontId="9" fillId="0" borderId="10" xfId="2" applyNumberFormat="1" applyFont="1" applyBorder="1" applyAlignment="1">
      <alignment horizontal="left" vertical="top"/>
    </xf>
    <xf numFmtId="164" fontId="9" fillId="0" borderId="10" xfId="2" applyNumberFormat="1" applyFont="1" applyBorder="1" applyAlignment="1">
      <alignment horizontal="center" vertical="top"/>
    </xf>
    <xf numFmtId="164" fontId="9" fillId="0" borderId="15" xfId="2" applyNumberFormat="1" applyFont="1" applyBorder="1" applyAlignment="1">
      <alignment horizontal="center" vertical="top"/>
    </xf>
    <xf numFmtId="164" fontId="9" fillId="0" borderId="11" xfId="2" applyNumberFormat="1" applyFont="1" applyBorder="1" applyAlignment="1">
      <alignment horizontal="center" vertical="top"/>
    </xf>
    <xf numFmtId="164" fontId="9" fillId="0" borderId="11" xfId="2" applyNumberFormat="1" applyFont="1" applyBorder="1" applyAlignment="1">
      <alignment horizontal="left" vertical="top"/>
    </xf>
    <xf numFmtId="164" fontId="9" fillId="0" borderId="4" xfId="2" applyNumberFormat="1" applyFont="1" applyBorder="1" applyAlignment="1">
      <alignment vertical="top"/>
    </xf>
    <xf numFmtId="164" fontId="9" fillId="0" borderId="4" xfId="2" applyNumberFormat="1" applyFont="1" applyBorder="1" applyAlignment="1">
      <alignment horizontal="center" vertical="top"/>
    </xf>
    <xf numFmtId="164" fontId="9" fillId="0" borderId="14" xfId="2" applyNumberFormat="1" applyFont="1" applyBorder="1" applyAlignment="1">
      <alignment horizontal="center" vertical="top"/>
    </xf>
    <xf numFmtId="164" fontId="9" fillId="0" borderId="6" xfId="2" applyNumberFormat="1" applyFont="1" applyBorder="1" applyAlignment="1">
      <alignment horizontal="center" vertical="top"/>
    </xf>
    <xf numFmtId="164" fontId="9" fillId="0" borderId="6" xfId="2" applyNumberFormat="1" applyFont="1" applyBorder="1" applyAlignment="1">
      <alignment horizontal="left" vertical="top"/>
    </xf>
    <xf numFmtId="164" fontId="9" fillId="0" borderId="12" xfId="2" applyNumberFormat="1" applyFont="1" applyBorder="1" applyAlignment="1">
      <alignment horizontal="left" vertical="top"/>
    </xf>
    <xf numFmtId="164" fontId="9" fillId="0" borderId="15" xfId="2" applyNumberFormat="1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12" fillId="0" borderId="0" xfId="0" applyFont="1" applyAlignment="1">
      <alignment textRotation="180"/>
    </xf>
    <xf numFmtId="164" fontId="12" fillId="0" borderId="9" xfId="1" applyNumberFormat="1" applyFont="1" applyBorder="1" applyAlignment="1">
      <alignment horizontal="center" vertical="top"/>
    </xf>
    <xf numFmtId="49" fontId="12" fillId="0" borderId="9" xfId="0" applyNumberFormat="1" applyFont="1" applyBorder="1" applyAlignment="1">
      <alignment horizontal="center"/>
    </xf>
    <xf numFmtId="49" fontId="12" fillId="0" borderId="13" xfId="0" applyNumberFormat="1" applyFont="1" applyBorder="1" applyAlignment="1">
      <alignment horizontal="center"/>
    </xf>
    <xf numFmtId="164" fontId="12" fillId="0" borderId="7" xfId="1" applyNumberFormat="1" applyFont="1" applyBorder="1" applyAlignment="1">
      <alignment horizontal="center" vertical="top"/>
    </xf>
    <xf numFmtId="164" fontId="9" fillId="0" borderId="1" xfId="2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3" fontId="9" fillId="0" borderId="11" xfId="0" applyNumberFormat="1" applyFont="1" applyBorder="1" applyAlignment="1">
      <alignment horizontal="center"/>
    </xf>
    <xf numFmtId="49" fontId="3" fillId="0" borderId="9" xfId="1" applyNumberFormat="1" applyFont="1" applyBorder="1" applyAlignment="1">
      <alignment horizontal="center" vertical="top"/>
    </xf>
    <xf numFmtId="164" fontId="61" fillId="0" borderId="12" xfId="1" applyNumberFormat="1" applyFont="1" applyBorder="1" applyAlignment="1">
      <alignment vertical="top"/>
    </xf>
    <xf numFmtId="164" fontId="61" fillId="0" borderId="14" xfId="1" applyNumberFormat="1" applyFont="1" applyBorder="1" applyAlignment="1">
      <alignment vertical="top"/>
    </xf>
    <xf numFmtId="164" fontId="8" fillId="0" borderId="14" xfId="1" applyNumberFormat="1" applyFont="1" applyBorder="1" applyAlignment="1">
      <alignment vertical="top"/>
    </xf>
    <xf numFmtId="164" fontId="8" fillId="0" borderId="12" xfId="1" applyNumberFormat="1" applyFont="1" applyBorder="1" applyAlignment="1">
      <alignment vertical="top"/>
    </xf>
    <xf numFmtId="164" fontId="27" fillId="0" borderId="3" xfId="1" applyNumberFormat="1" applyFont="1" applyBorder="1" applyAlignment="1">
      <alignment horizontal="left" vertical="top"/>
    </xf>
    <xf numFmtId="0" fontId="60" fillId="0" borderId="12" xfId="0" applyFont="1" applyBorder="1"/>
    <xf numFmtId="0" fontId="61" fillId="0" borderId="14" xfId="0" applyFont="1" applyBorder="1"/>
    <xf numFmtId="0" fontId="61" fillId="0" borderId="15" xfId="0" applyFont="1" applyBorder="1"/>
    <xf numFmtId="0" fontId="9" fillId="0" borderId="0" xfId="0" applyFont="1" applyAlignment="1">
      <alignment horizontal="center"/>
    </xf>
    <xf numFmtId="164" fontId="27" fillId="0" borderId="1" xfId="1" applyNumberFormat="1" applyFont="1" applyBorder="1" applyAlignment="1">
      <alignment vertical="top"/>
    </xf>
    <xf numFmtId="3" fontId="27" fillId="0" borderId="12" xfId="0" applyNumberFormat="1" applyFont="1" applyBorder="1" applyAlignment="1">
      <alignment horizontal="right"/>
    </xf>
    <xf numFmtId="0" fontId="27" fillId="0" borderId="12" xfId="0" applyFont="1" applyBorder="1" applyAlignment="1">
      <alignment horizontal="left"/>
    </xf>
    <xf numFmtId="0" fontId="27" fillId="0" borderId="15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27" fillId="0" borderId="14" xfId="0" applyFont="1" applyBorder="1" applyAlignment="1">
      <alignment horizontal="right"/>
    </xf>
    <xf numFmtId="0" fontId="27" fillId="0" borderId="14" xfId="0" applyFont="1" applyBorder="1" applyAlignment="1">
      <alignment horizontal="left"/>
    </xf>
    <xf numFmtId="3" fontId="27" fillId="0" borderId="15" xfId="0" applyNumberFormat="1" applyFont="1" applyBorder="1" applyAlignment="1">
      <alignment horizontal="right"/>
    </xf>
    <xf numFmtId="0" fontId="27" fillId="0" borderId="15" xfId="0" applyFont="1" applyBorder="1" applyAlignment="1">
      <alignment horizontal="right"/>
    </xf>
    <xf numFmtId="164" fontId="27" fillId="0" borderId="4" xfId="1" applyNumberFormat="1" applyFont="1" applyBorder="1" applyAlignment="1">
      <alignment vertical="top"/>
    </xf>
    <xf numFmtId="3" fontId="27" fillId="0" borderId="7" xfId="0" applyNumberFormat="1" applyFont="1" applyBorder="1" applyAlignment="1">
      <alignment horizontal="center"/>
    </xf>
    <xf numFmtId="164" fontId="20" fillId="0" borderId="1" xfId="2" applyNumberFormat="1" applyFont="1" applyBorder="1" applyAlignment="1">
      <alignment vertical="top"/>
    </xf>
    <xf numFmtId="164" fontId="18" fillId="0" borderId="12" xfId="1" applyNumberFormat="1" applyFont="1" applyBorder="1" applyAlignment="1">
      <alignment horizontal="left" vertical="top"/>
    </xf>
    <xf numFmtId="164" fontId="18" fillId="0" borderId="10" xfId="1" applyNumberFormat="1" applyFont="1" applyBorder="1" applyAlignment="1">
      <alignment horizontal="left" vertical="top"/>
    </xf>
    <xf numFmtId="0" fontId="9" fillId="0" borderId="14" xfId="0" applyFont="1" applyFill="1" applyBorder="1"/>
    <xf numFmtId="0" fontId="9" fillId="0" borderId="5" xfId="0" applyFont="1" applyFill="1" applyBorder="1"/>
    <xf numFmtId="164" fontId="24" fillId="0" borderId="12" xfId="1" applyNumberFormat="1" applyFont="1" applyBorder="1" applyAlignment="1">
      <alignment horizontal="left" vertical="top"/>
    </xf>
    <xf numFmtId="164" fontId="18" fillId="0" borderId="12" xfId="1" applyNumberFormat="1" applyFont="1" applyBorder="1" applyAlignment="1">
      <alignment horizontal="center" vertical="top"/>
    </xf>
    <xf numFmtId="164" fontId="18" fillId="0" borderId="15" xfId="1" applyNumberFormat="1" applyFont="1" applyBorder="1" applyAlignment="1">
      <alignment horizontal="center" vertical="top"/>
    </xf>
    <xf numFmtId="3" fontId="20" fillId="0" borderId="12" xfId="0" applyNumberFormat="1" applyFont="1" applyBorder="1" applyAlignment="1">
      <alignment horizontal="center"/>
    </xf>
    <xf numFmtId="0" fontId="9" fillId="0" borderId="0" xfId="0" applyFont="1" applyFill="1" applyBorder="1"/>
    <xf numFmtId="0" fontId="9" fillId="0" borderId="4" xfId="0" applyFont="1" applyFill="1" applyBorder="1"/>
    <xf numFmtId="164" fontId="20" fillId="0" borderId="15" xfId="1" applyNumberFormat="1" applyFont="1" applyFill="1" applyBorder="1" applyAlignment="1">
      <alignment vertical="top"/>
    </xf>
    <xf numFmtId="3" fontId="9" fillId="0" borderId="0" xfId="0" applyNumberFormat="1" applyFont="1" applyFill="1"/>
    <xf numFmtId="164" fontId="20" fillId="0" borderId="14" xfId="1" applyNumberFormat="1" applyFont="1" applyFill="1" applyBorder="1" applyAlignment="1">
      <alignment vertical="top"/>
    </xf>
    <xf numFmtId="0" fontId="33" fillId="0" borderId="0" xfId="0" applyFont="1" applyFill="1"/>
    <xf numFmtId="0" fontId="33" fillId="0" borderId="14" xfId="0" applyFont="1" applyFill="1" applyBorder="1"/>
    <xf numFmtId="3" fontId="9" fillId="0" borderId="11" xfId="0" applyNumberFormat="1" applyFont="1" applyFill="1" applyBorder="1"/>
    <xf numFmtId="3" fontId="9" fillId="0" borderId="6" xfId="0" applyNumberFormat="1" applyFont="1" applyFill="1" applyBorder="1"/>
    <xf numFmtId="3" fontId="9" fillId="0" borderId="1" xfId="0" applyNumberFormat="1" applyFont="1" applyFill="1" applyBorder="1"/>
    <xf numFmtId="3" fontId="9" fillId="0" borderId="10" xfId="0" applyNumberFormat="1" applyFont="1" applyFill="1" applyBorder="1"/>
    <xf numFmtId="3" fontId="9" fillId="0" borderId="4" xfId="0" applyNumberFormat="1" applyFont="1" applyFill="1" applyBorder="1"/>
    <xf numFmtId="0" fontId="9" fillId="0" borderId="0" xfId="0" applyFont="1" applyFill="1"/>
    <xf numFmtId="3" fontId="33" fillId="0" borderId="0" xfId="0" applyNumberFormat="1" applyFont="1"/>
    <xf numFmtId="3" fontId="33" fillId="0" borderId="0" xfId="0" applyNumberFormat="1" applyFont="1" applyFill="1"/>
    <xf numFmtId="164" fontId="20" fillId="0" borderId="4" xfId="1" applyNumberFormat="1" applyFont="1" applyFill="1" applyBorder="1" applyAlignment="1">
      <alignment vertical="top"/>
    </xf>
    <xf numFmtId="164" fontId="20" fillId="0" borderId="3" xfId="2" applyNumberFormat="1" applyFont="1" applyBorder="1" applyAlignment="1">
      <alignment vertical="top"/>
    </xf>
    <xf numFmtId="164" fontId="20" fillId="0" borderId="6" xfId="2" applyNumberFormat="1" applyFont="1" applyBorder="1" applyAlignment="1">
      <alignment vertical="top"/>
    </xf>
    <xf numFmtId="0" fontId="12" fillId="0" borderId="0" xfId="0" applyFont="1" applyFill="1"/>
    <xf numFmtId="0" fontId="13" fillId="0" borderId="14" xfId="0" applyFont="1" applyBorder="1" applyAlignment="1">
      <alignment horizontal="center"/>
    </xf>
    <xf numFmtId="164" fontId="20" fillId="0" borderId="12" xfId="2" applyNumberFormat="1" applyFont="1" applyFill="1" applyBorder="1" applyAlignment="1">
      <alignment vertical="top"/>
    </xf>
    <xf numFmtId="164" fontId="20" fillId="0" borderId="14" xfId="2" applyNumberFormat="1" applyFont="1" applyBorder="1" applyAlignment="1">
      <alignment vertical="top"/>
    </xf>
    <xf numFmtId="164" fontId="20" fillId="0" borderId="12" xfId="2" applyNumberFormat="1" applyFont="1" applyBorder="1" applyAlignment="1">
      <alignment vertical="top"/>
    </xf>
    <xf numFmtId="164" fontId="20" fillId="0" borderId="10" xfId="2" applyNumberFormat="1" applyFont="1" applyBorder="1" applyAlignment="1">
      <alignment vertical="top"/>
    </xf>
    <xf numFmtId="164" fontId="20" fillId="0" borderId="15" xfId="2" applyNumberFormat="1" applyFont="1" applyBorder="1" applyAlignment="1">
      <alignment vertical="top"/>
    </xf>
    <xf numFmtId="3" fontId="12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164" fontId="20" fillId="0" borderId="0" xfId="2" applyNumberFormat="1" applyFont="1" applyFill="1" applyBorder="1" applyAlignment="1">
      <alignment horizontal="center" vertical="top"/>
    </xf>
    <xf numFmtId="164" fontId="52" fillId="0" borderId="0" xfId="2" applyNumberFormat="1" applyFont="1" applyFill="1" applyBorder="1" applyAlignment="1">
      <alignment horizontal="center" vertical="top"/>
    </xf>
    <xf numFmtId="164" fontId="21" fillId="0" borderId="15" xfId="1" applyNumberFormat="1" applyFont="1" applyBorder="1" applyAlignment="1">
      <alignment horizontal="left" vertical="top"/>
    </xf>
    <xf numFmtId="164" fontId="7" fillId="0" borderId="12" xfId="2" applyNumberFormat="1" applyFont="1" applyBorder="1" applyAlignment="1">
      <alignment horizontal="left" vertical="top"/>
    </xf>
    <xf numFmtId="0" fontId="7" fillId="0" borderId="6" xfId="0" applyFont="1" applyBorder="1"/>
    <xf numFmtId="0" fontId="27" fillId="0" borderId="3" xfId="0" applyFont="1" applyBorder="1"/>
    <xf numFmtId="0" fontId="27" fillId="0" borderId="6" xfId="0" applyFont="1" applyBorder="1"/>
    <xf numFmtId="0" fontId="7" fillId="0" borderId="15" xfId="0" applyFont="1" applyBorder="1" applyAlignment="1">
      <alignment horizontal="center"/>
    </xf>
    <xf numFmtId="0" fontId="43" fillId="0" borderId="0" xfId="0" applyFont="1" applyBorder="1" applyAlignment="1">
      <alignment textRotation="180"/>
    </xf>
    <xf numFmtId="164" fontId="21" fillId="0" borderId="10" xfId="2" applyNumberFormat="1" applyFont="1" applyBorder="1" applyAlignment="1">
      <alignment horizontal="center" vertical="top"/>
    </xf>
    <xf numFmtId="164" fontId="21" fillId="0" borderId="2" xfId="2" applyNumberFormat="1" applyFont="1" applyBorder="1" applyAlignment="1">
      <alignment horizontal="left" vertical="top"/>
    </xf>
    <xf numFmtId="164" fontId="7" fillId="0" borderId="2" xfId="2" applyNumberFormat="1" applyFont="1" applyBorder="1" applyAlignment="1">
      <alignment vertical="top"/>
    </xf>
    <xf numFmtId="164" fontId="7" fillId="0" borderId="1" xfId="2" applyNumberFormat="1" applyFont="1" applyBorder="1" applyAlignment="1">
      <alignment horizontal="center" vertical="top"/>
    </xf>
    <xf numFmtId="164" fontId="7" fillId="0" borderId="5" xfId="2" applyNumberFormat="1" applyFont="1" applyBorder="1" applyAlignment="1">
      <alignment vertical="top"/>
    </xf>
    <xf numFmtId="164" fontId="7" fillId="0" borderId="6" xfId="2" applyNumberFormat="1" applyFont="1" applyBorder="1" applyAlignment="1">
      <alignment horizontal="center" vertical="top"/>
    </xf>
    <xf numFmtId="3" fontId="27" fillId="0" borderId="10" xfId="0" applyNumberFormat="1" applyFont="1" applyBorder="1"/>
    <xf numFmtId="164" fontId="7" fillId="0" borderId="0" xfId="2" applyNumberFormat="1" applyFont="1" applyBorder="1" applyAlignment="1">
      <alignment vertical="top"/>
    </xf>
    <xf numFmtId="0" fontId="27" fillId="0" borderId="11" xfId="0" applyFont="1" applyBorder="1"/>
    <xf numFmtId="164" fontId="7" fillId="0" borderId="10" xfId="2" applyNumberFormat="1" applyFont="1" applyBorder="1" applyAlignment="1">
      <alignment horizontal="center" vertical="top"/>
    </xf>
    <xf numFmtId="164" fontId="7" fillId="0" borderId="14" xfId="2" applyNumberFormat="1" applyFont="1" applyBorder="1" applyAlignment="1">
      <alignment horizontal="center" vertical="top"/>
    </xf>
    <xf numFmtId="164" fontId="7" fillId="0" borderId="4" xfId="2" applyNumberFormat="1" applyFont="1" applyBorder="1" applyAlignment="1">
      <alignment horizontal="center" vertical="top"/>
    </xf>
    <xf numFmtId="164" fontId="7" fillId="0" borderId="2" xfId="2" applyNumberFormat="1" applyFont="1" applyFill="1" applyBorder="1" applyAlignment="1">
      <alignment vertical="top"/>
    </xf>
    <xf numFmtId="164" fontId="7" fillId="0" borderId="5" xfId="2" applyNumberFormat="1" applyFont="1" applyFill="1" applyBorder="1" applyAlignment="1">
      <alignment vertical="top"/>
    </xf>
    <xf numFmtId="164" fontId="20" fillId="0" borderId="0" xfId="2" applyNumberFormat="1" applyFont="1" applyFill="1" applyBorder="1" applyAlignment="1">
      <alignment vertical="top"/>
    </xf>
    <xf numFmtId="164" fontId="18" fillId="0" borderId="0" xfId="1" applyNumberFormat="1" applyFont="1" applyBorder="1" applyAlignment="1">
      <alignment horizontal="left" vertical="top"/>
    </xf>
    <xf numFmtId="164" fontId="20" fillId="0" borderId="15" xfId="2" applyNumberFormat="1" applyFont="1" applyFill="1" applyBorder="1" applyAlignment="1">
      <alignment horizontal="center" vertical="top"/>
    </xf>
    <xf numFmtId="164" fontId="20" fillId="0" borderId="15" xfId="2" applyNumberFormat="1" applyFont="1" applyFill="1" applyBorder="1" applyAlignment="1">
      <alignment vertical="top"/>
    </xf>
    <xf numFmtId="164" fontId="18" fillId="0" borderId="14" xfId="1" applyNumberFormat="1" applyFont="1" applyBorder="1" applyAlignment="1">
      <alignment horizontal="left" vertical="top"/>
    </xf>
    <xf numFmtId="0" fontId="54" fillId="0" borderId="0" xfId="0" applyFont="1" applyAlignment="1">
      <alignment horizontal="center"/>
    </xf>
    <xf numFmtId="0" fontId="32" fillId="0" borderId="14" xfId="0" applyFont="1" applyBorder="1" applyAlignment="1">
      <alignment horizontal="center"/>
    </xf>
    <xf numFmtId="0" fontId="12" fillId="0" borderId="0" xfId="0" applyFont="1" applyAlignment="1">
      <alignment horizontal="center"/>
    </xf>
    <xf numFmtId="3" fontId="27" fillId="0" borderId="11" xfId="0" applyNumberFormat="1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1" fillId="0" borderId="14" xfId="0" applyFont="1" applyBorder="1"/>
    <xf numFmtId="0" fontId="25" fillId="0" borderId="0" xfId="0" applyFont="1"/>
    <xf numFmtId="3" fontId="7" fillId="0" borderId="12" xfId="0" applyNumberFormat="1" applyFont="1" applyBorder="1"/>
    <xf numFmtId="164" fontId="7" fillId="0" borderId="1" xfId="3" applyNumberFormat="1" applyFont="1" applyBorder="1" applyAlignment="1">
      <alignment horizontal="left" vertical="top"/>
    </xf>
    <xf numFmtId="164" fontId="7" fillId="0" borderId="1" xfId="4" applyNumberFormat="1" applyFont="1" applyBorder="1" applyAlignment="1">
      <alignment horizontal="left" vertical="top"/>
    </xf>
    <xf numFmtId="164" fontId="7" fillId="0" borderId="4" xfId="4" applyNumberFormat="1" applyFont="1" applyBorder="1" applyAlignment="1">
      <alignment horizontal="left" vertical="top"/>
    </xf>
    <xf numFmtId="164" fontId="27" fillId="0" borderId="14" xfId="18" applyNumberFormat="1" applyFont="1" applyBorder="1" applyAlignment="1">
      <alignment horizontal="left" vertical="top"/>
    </xf>
    <xf numFmtId="164" fontId="7" fillId="0" borderId="4" xfId="3" applyNumberFormat="1" applyFont="1" applyBorder="1" applyAlignment="1">
      <alignment horizontal="left" vertical="top"/>
    </xf>
    <xf numFmtId="164" fontId="27" fillId="0" borderId="12" xfId="5" applyNumberFormat="1" applyFont="1" applyBorder="1" applyAlignment="1">
      <alignment horizontal="left" vertical="top"/>
    </xf>
    <xf numFmtId="164" fontId="27" fillId="0" borderId="14" xfId="5" applyNumberFormat="1" applyFont="1" applyBorder="1" applyAlignment="1">
      <alignment vertical="top"/>
    </xf>
    <xf numFmtId="3" fontId="27" fillId="0" borderId="1" xfId="0" applyNumberFormat="1" applyFont="1" applyBorder="1" applyAlignment="1">
      <alignment horizontal="center"/>
    </xf>
    <xf numFmtId="164" fontId="8" fillId="0" borderId="10" xfId="5" applyNumberFormat="1" applyFont="1" applyBorder="1" applyAlignment="1">
      <alignment horizontal="left" vertical="top"/>
    </xf>
    <xf numFmtId="3" fontId="27" fillId="0" borderId="10" xfId="0" applyNumberFormat="1" applyFont="1" applyBorder="1" applyAlignment="1">
      <alignment horizontal="center"/>
    </xf>
    <xf numFmtId="164" fontId="27" fillId="0" borderId="4" xfId="5" applyNumberFormat="1" applyFont="1" applyBorder="1" applyAlignment="1">
      <alignment horizontal="left" vertical="top"/>
    </xf>
    <xf numFmtId="164" fontId="20" fillId="0" borderId="10" xfId="9" applyNumberFormat="1" applyFont="1" applyBorder="1" applyAlignment="1">
      <alignment horizontal="left" vertical="top"/>
    </xf>
    <xf numFmtId="164" fontId="20" fillId="0" borderId="0" xfId="9" applyNumberFormat="1" applyFont="1" applyBorder="1" applyAlignment="1">
      <alignment horizontal="left" vertical="top"/>
    </xf>
    <xf numFmtId="164" fontId="21" fillId="0" borderId="1" xfId="9" applyNumberFormat="1" applyFont="1" applyBorder="1" applyAlignment="1">
      <alignment horizontal="left" vertical="top"/>
    </xf>
    <xf numFmtId="164" fontId="21" fillId="0" borderId="4" xfId="9" applyNumberFormat="1" applyFont="1" applyBorder="1" applyAlignment="1">
      <alignment horizontal="left" vertical="top"/>
    </xf>
    <xf numFmtId="164" fontId="7" fillId="0" borderId="1" xfId="5" applyNumberFormat="1" applyFont="1" applyBorder="1" applyAlignment="1">
      <alignment horizontal="left" vertical="top"/>
    </xf>
    <xf numFmtId="164" fontId="21" fillId="0" borderId="12" xfId="7" applyNumberFormat="1" applyFont="1" applyBorder="1" applyAlignment="1">
      <alignment horizontal="left" vertical="top"/>
    </xf>
    <xf numFmtId="164" fontId="21" fillId="0" borderId="14" xfId="7" applyNumberFormat="1" applyFont="1" applyBorder="1" applyAlignment="1">
      <alignment horizontal="left" vertical="top"/>
    </xf>
    <xf numFmtId="0" fontId="21" fillId="0" borderId="12" xfId="0" applyFont="1" applyBorder="1"/>
    <xf numFmtId="164" fontId="20" fillId="0" borderId="0" xfId="7" applyNumberFormat="1" applyFont="1" applyBorder="1" applyAlignment="1">
      <alignment vertical="top"/>
    </xf>
    <xf numFmtId="0" fontId="0" fillId="0" borderId="1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9" fillId="2" borderId="12" xfId="0" applyFont="1" applyFill="1" applyBorder="1"/>
    <xf numFmtId="3" fontId="59" fillId="2" borderId="12" xfId="0" applyNumberFormat="1" applyFont="1" applyFill="1" applyBorder="1" applyAlignment="1">
      <alignment horizontal="center"/>
    </xf>
    <xf numFmtId="3" fontId="59" fillId="2" borderId="12" xfId="0" applyNumberFormat="1" applyFont="1" applyFill="1" applyBorder="1"/>
    <xf numFmtId="0" fontId="59" fillId="2" borderId="15" xfId="0" applyFont="1" applyFill="1" applyBorder="1"/>
    <xf numFmtId="164" fontId="59" fillId="2" borderId="4" xfId="1" applyNumberFormat="1" applyFont="1" applyFill="1" applyBorder="1" applyAlignment="1">
      <alignment vertical="top"/>
    </xf>
    <xf numFmtId="0" fontId="59" fillId="2" borderId="14" xfId="0" applyFont="1" applyFill="1" applyBorder="1"/>
    <xf numFmtId="0" fontId="59" fillId="2" borderId="15" xfId="0" applyFont="1" applyFill="1" applyBorder="1" applyAlignment="1">
      <alignment horizontal="center"/>
    </xf>
    <xf numFmtId="164" fontId="20" fillId="2" borderId="12" xfId="1" applyNumberFormat="1" applyFont="1" applyFill="1" applyBorder="1" applyAlignment="1">
      <alignment horizontal="left" vertical="top"/>
    </xf>
    <xf numFmtId="3" fontId="9" fillId="2" borderId="12" xfId="0" applyNumberFormat="1" applyFont="1" applyFill="1" applyBorder="1" applyAlignment="1">
      <alignment horizontal="center"/>
    </xf>
    <xf numFmtId="3" fontId="9" fillId="2" borderId="12" xfId="0" applyNumberFormat="1" applyFont="1" applyFill="1" applyBorder="1"/>
    <xf numFmtId="164" fontId="20" fillId="2" borderId="14" xfId="1" applyNumberFormat="1" applyFont="1" applyFill="1" applyBorder="1" applyAlignment="1">
      <alignment horizontal="left" vertical="top"/>
    </xf>
    <xf numFmtId="0" fontId="9" fillId="2" borderId="14" xfId="0" applyFont="1" applyFill="1" applyBorder="1" applyAlignment="1">
      <alignment horizontal="center"/>
    </xf>
    <xf numFmtId="164" fontId="20" fillId="2" borderId="0" xfId="1" applyNumberFormat="1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center"/>
    </xf>
    <xf numFmtId="164" fontId="20" fillId="2" borderId="0" xfId="14" applyNumberFormat="1" applyFont="1" applyFill="1" applyBorder="1" applyAlignment="1">
      <alignment horizontal="left" vertical="top"/>
    </xf>
    <xf numFmtId="164" fontId="20" fillId="0" borderId="14" xfId="14" applyNumberFormat="1" applyFont="1" applyBorder="1" applyAlignment="1">
      <alignment horizontal="left" vertical="top"/>
    </xf>
    <xf numFmtId="164" fontId="27" fillId="0" borderId="14" xfId="1" applyNumberFormat="1" applyFont="1" applyBorder="1" applyAlignment="1">
      <alignment horizontal="center"/>
    </xf>
    <xf numFmtId="164" fontId="27" fillId="0" borderId="12" xfId="10" applyNumberFormat="1" applyFont="1" applyBorder="1" applyAlignment="1">
      <alignment horizontal="left" vertical="top"/>
    </xf>
    <xf numFmtId="164" fontId="27" fillId="0" borderId="14" xfId="10" applyNumberFormat="1" applyFont="1" applyBorder="1" applyAlignment="1">
      <alignment horizontal="left" vertical="top"/>
    </xf>
    <xf numFmtId="164" fontId="27" fillId="0" borderId="12" xfId="11" applyNumberFormat="1" applyFont="1" applyBorder="1" applyAlignment="1">
      <alignment horizontal="left" vertical="top"/>
    </xf>
    <xf numFmtId="164" fontId="27" fillId="0" borderId="14" xfId="11" applyNumberFormat="1" applyFont="1" applyBorder="1" applyAlignment="1">
      <alignment horizontal="left" vertical="top"/>
    </xf>
    <xf numFmtId="164" fontId="73" fillId="2" borderId="1" xfId="12" applyNumberFormat="1" applyFont="1" applyFill="1" applyBorder="1" applyAlignment="1">
      <alignment horizontal="left" vertical="top"/>
    </xf>
    <xf numFmtId="164" fontId="73" fillId="2" borderId="4" xfId="12" applyNumberFormat="1" applyFont="1" applyFill="1" applyBorder="1" applyAlignment="1">
      <alignment horizontal="left" vertical="top"/>
    </xf>
    <xf numFmtId="164" fontId="27" fillId="0" borderId="12" xfId="13" applyNumberFormat="1" applyFont="1" applyBorder="1" applyAlignment="1">
      <alignment horizontal="left" vertical="top"/>
    </xf>
    <xf numFmtId="164" fontId="27" fillId="0" borderId="14" xfId="13" applyNumberFormat="1" applyFont="1" applyBorder="1" applyAlignment="1">
      <alignment horizontal="left" vertical="top"/>
    </xf>
    <xf numFmtId="164" fontId="7" fillId="0" borderId="10" xfId="14" applyNumberFormat="1" applyFont="1" applyBorder="1" applyAlignment="1">
      <alignment horizontal="left" vertical="top"/>
    </xf>
    <xf numFmtId="164" fontId="7" fillId="2" borderId="1" xfId="14" applyNumberFormat="1" applyFont="1" applyFill="1" applyBorder="1" applyAlignment="1">
      <alignment horizontal="left" vertical="top"/>
    </xf>
    <xf numFmtId="164" fontId="7" fillId="2" borderId="4" xfId="14" applyNumberFormat="1" applyFont="1" applyFill="1" applyBorder="1" applyAlignment="1">
      <alignment horizontal="left" vertical="top"/>
    </xf>
    <xf numFmtId="164" fontId="68" fillId="2" borderId="12" xfId="1" applyNumberFormat="1" applyFont="1" applyFill="1" applyBorder="1" applyAlignment="1">
      <alignment horizontal="left" vertical="top"/>
    </xf>
    <xf numFmtId="164" fontId="68" fillId="2" borderId="14" xfId="1" applyNumberFormat="1" applyFont="1" applyFill="1" applyBorder="1" applyAlignment="1">
      <alignment horizontal="left" vertical="top"/>
    </xf>
    <xf numFmtId="164" fontId="27" fillId="0" borderId="1" xfId="23" applyNumberFormat="1" applyFont="1" applyBorder="1" applyAlignment="1">
      <alignment horizontal="left" vertical="top"/>
    </xf>
    <xf numFmtId="164" fontId="27" fillId="0" borderId="4" xfId="23" applyNumberFormat="1" applyFont="1" applyBorder="1" applyAlignment="1">
      <alignment horizontal="left" vertical="top"/>
    </xf>
    <xf numFmtId="164" fontId="27" fillId="0" borderId="10" xfId="15" applyNumberFormat="1" applyFont="1" applyBorder="1" applyAlignment="1">
      <alignment horizontal="left" vertical="top"/>
    </xf>
    <xf numFmtId="3" fontId="7" fillId="0" borderId="12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164" fontId="27" fillId="0" borderId="1" xfId="16" applyNumberFormat="1" applyFont="1" applyBorder="1" applyAlignment="1">
      <alignment horizontal="left" vertical="top"/>
    </xf>
    <xf numFmtId="164" fontId="27" fillId="0" borderId="4" xfId="16" applyNumberFormat="1" applyFont="1" applyBorder="1" applyAlignment="1">
      <alignment horizontal="left" vertical="top"/>
    </xf>
    <xf numFmtId="164" fontId="27" fillId="0" borderId="1" xfId="1" applyNumberFormat="1" applyFont="1" applyBorder="1" applyAlignment="1">
      <alignment horizontal="left" vertical="top" wrapText="1"/>
    </xf>
    <xf numFmtId="3" fontId="27" fillId="0" borderId="1" xfId="0" applyNumberFormat="1" applyFont="1" applyBorder="1"/>
    <xf numFmtId="3" fontId="27" fillId="0" borderId="2" xfId="0" applyNumberFormat="1" applyFont="1" applyBorder="1"/>
    <xf numFmtId="164" fontId="27" fillId="0" borderId="3" xfId="15" applyNumberFormat="1" applyFont="1" applyBorder="1" applyAlignment="1">
      <alignment horizontal="left" vertical="top"/>
    </xf>
    <xf numFmtId="164" fontId="27" fillId="0" borderId="11" xfId="15" applyNumberFormat="1" applyFont="1" applyBorder="1" applyAlignment="1">
      <alignment horizontal="left" vertical="top"/>
    </xf>
    <xf numFmtId="164" fontId="27" fillId="0" borderId="6" xfId="15" applyNumberFormat="1" applyFont="1" applyBorder="1" applyAlignment="1">
      <alignment horizontal="left" vertical="top"/>
    </xf>
    <xf numFmtId="164" fontId="8" fillId="0" borderId="12" xfId="17" applyNumberFormat="1" applyFont="1" applyBorder="1" applyAlignment="1">
      <alignment vertical="top"/>
    </xf>
    <xf numFmtId="164" fontId="8" fillId="0" borderId="14" xfId="17" applyNumberFormat="1" applyFont="1" applyBorder="1" applyAlignment="1">
      <alignment vertical="top"/>
    </xf>
    <xf numFmtId="164" fontId="7" fillId="0" borderId="1" xfId="20" applyNumberFormat="1" applyFont="1" applyBorder="1" applyAlignment="1">
      <alignment horizontal="left" vertical="top"/>
    </xf>
    <xf numFmtId="164" fontId="7" fillId="0" borderId="1" xfId="21" applyNumberFormat="1" applyFont="1" applyBorder="1" applyAlignment="1">
      <alignment horizontal="left" vertical="top"/>
    </xf>
    <xf numFmtId="164" fontId="7" fillId="0" borderId="4" xfId="21" applyNumberFormat="1" applyFont="1" applyBorder="1" applyAlignment="1">
      <alignment horizontal="left" vertical="top"/>
    </xf>
    <xf numFmtId="164" fontId="7" fillId="0" borderId="4" xfId="20" applyNumberFormat="1" applyFont="1" applyBorder="1" applyAlignment="1">
      <alignment horizontal="left" vertical="top"/>
    </xf>
    <xf numFmtId="164" fontId="27" fillId="0" borderId="10" xfId="23" applyNumberFormat="1" applyFont="1" applyBorder="1" applyAlignment="1">
      <alignment horizontal="left" vertical="top"/>
    </xf>
    <xf numFmtId="164" fontId="27" fillId="0" borderId="6" xfId="1" applyNumberFormat="1" applyFont="1" applyBorder="1" applyAlignment="1">
      <alignment horizontal="left" vertical="top"/>
    </xf>
    <xf numFmtId="164" fontId="27" fillId="0" borderId="12" xfId="24" applyNumberFormat="1" applyFont="1" applyBorder="1" applyAlignment="1">
      <alignment vertical="top"/>
    </xf>
    <xf numFmtId="164" fontId="27" fillId="0" borderId="14" xfId="24" applyNumberFormat="1" applyFont="1" applyBorder="1" applyAlignment="1">
      <alignment vertical="top"/>
    </xf>
    <xf numFmtId="3" fontId="27" fillId="0" borderId="2" xfId="0" applyNumberFormat="1" applyFont="1" applyBorder="1" applyAlignment="1">
      <alignment horizontal="center"/>
    </xf>
    <xf numFmtId="0" fontId="80" fillId="0" borderId="14" xfId="0" applyFont="1" applyBorder="1"/>
    <xf numFmtId="0" fontId="7" fillId="0" borderId="5" xfId="0" applyFont="1" applyBorder="1"/>
    <xf numFmtId="3" fontId="7" fillId="0" borderId="15" xfId="0" applyNumberFormat="1" applyFont="1" applyBorder="1"/>
    <xf numFmtId="164" fontId="7" fillId="0" borderId="2" xfId="1" applyNumberFormat="1" applyFont="1" applyBorder="1" applyAlignment="1">
      <alignment vertical="top"/>
    </xf>
    <xf numFmtId="49" fontId="7" fillId="0" borderId="15" xfId="1" applyNumberFormat="1" applyFont="1" applyBorder="1" applyAlignment="1">
      <alignment horizontal="center" vertical="center"/>
    </xf>
    <xf numFmtId="3" fontId="27" fillId="0" borderId="5" xfId="0" applyNumberFormat="1" applyFont="1" applyBorder="1" applyAlignment="1">
      <alignment horizontal="center"/>
    </xf>
    <xf numFmtId="3" fontId="27" fillId="0" borderId="14" xfId="0" applyNumberFormat="1" applyFont="1" applyBorder="1"/>
    <xf numFmtId="49" fontId="7" fillId="0" borderId="11" xfId="1" applyNumberFormat="1" applyFont="1" applyBorder="1" applyAlignment="1">
      <alignment horizontal="center" vertical="center"/>
    </xf>
    <xf numFmtId="3" fontId="27" fillId="0" borderId="3" xfId="0" applyNumberFormat="1" applyFont="1" applyBorder="1" applyAlignment="1">
      <alignment horizontal="center"/>
    </xf>
    <xf numFmtId="164" fontId="27" fillId="0" borderId="4" xfId="2" applyNumberFormat="1" applyFont="1" applyBorder="1" applyAlignment="1">
      <alignment horizontal="left" vertical="top"/>
    </xf>
    <xf numFmtId="164" fontId="27" fillId="0" borderId="1" xfId="2" applyNumberFormat="1" applyFont="1" applyBorder="1" applyAlignment="1">
      <alignment horizontal="left" vertical="top"/>
    </xf>
    <xf numFmtId="0" fontId="35" fillId="0" borderId="7" xfId="0" applyFont="1" applyBorder="1" applyAlignment="1">
      <alignment horizontal="center"/>
    </xf>
    <xf numFmtId="49" fontId="35" fillId="0" borderId="7" xfId="0" applyNumberFormat="1" applyFont="1" applyBorder="1" applyAlignment="1">
      <alignment horizontal="center"/>
    </xf>
    <xf numFmtId="164" fontId="21" fillId="0" borderId="1" xfId="1" applyNumberFormat="1" applyFont="1" applyBorder="1" applyAlignment="1">
      <alignment horizontal="left" vertical="top"/>
    </xf>
    <xf numFmtId="164" fontId="21" fillId="0" borderId="4" xfId="1" applyNumberFormat="1" applyFont="1" applyBorder="1" applyAlignment="1">
      <alignment horizontal="left" vertical="top"/>
    </xf>
    <xf numFmtId="164" fontId="21" fillId="0" borderId="4" xfId="1" applyNumberFormat="1" applyFont="1" applyBorder="1" applyAlignment="1">
      <alignment vertical="top"/>
    </xf>
    <xf numFmtId="164" fontId="21" fillId="0" borderId="3" xfId="1" applyNumberFormat="1" applyFont="1" applyBorder="1" applyAlignment="1">
      <alignment horizontal="left" vertical="top"/>
    </xf>
    <xf numFmtId="164" fontId="21" fillId="0" borderId="11" xfId="1" applyNumberFormat="1" applyFont="1" applyBorder="1" applyAlignment="1">
      <alignment horizontal="left" vertical="top"/>
    </xf>
    <xf numFmtId="164" fontId="21" fillId="0" borderId="5" xfId="1" applyNumberFormat="1" applyFont="1" applyBorder="1" applyAlignment="1">
      <alignment horizontal="left" vertical="top"/>
    </xf>
    <xf numFmtId="164" fontId="8" fillId="0" borderId="15" xfId="1" applyNumberFormat="1" applyFont="1" applyBorder="1" applyAlignment="1">
      <alignment horizontal="center" vertical="top"/>
    </xf>
    <xf numFmtId="164" fontId="8" fillId="0" borderId="14" xfId="1" applyNumberFormat="1" applyFont="1" applyBorder="1" applyAlignment="1">
      <alignment horizontal="center" vertical="top"/>
    </xf>
    <xf numFmtId="164" fontId="8" fillId="0" borderId="12" xfId="1" applyNumberFormat="1" applyFont="1" applyBorder="1" applyAlignment="1">
      <alignment horizontal="center" vertical="top"/>
    </xf>
    <xf numFmtId="3" fontId="11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164" fontId="21" fillId="0" borderId="15" xfId="1" applyNumberFormat="1" applyFont="1" applyBorder="1" applyAlignment="1">
      <alignment horizontal="center" vertical="top"/>
    </xf>
    <xf numFmtId="164" fontId="65" fillId="0" borderId="14" xfId="1" applyNumberFormat="1" applyFont="1" applyBorder="1" applyAlignment="1">
      <alignment horizontal="center" vertical="top"/>
    </xf>
    <xf numFmtId="164" fontId="21" fillId="0" borderId="12" xfId="1" applyNumberFormat="1" applyFont="1" applyBorder="1" applyAlignment="1">
      <alignment horizontal="center" vertical="top"/>
    </xf>
    <xf numFmtId="0" fontId="66" fillId="0" borderId="14" xfId="0" applyFont="1" applyBorder="1" applyAlignment="1">
      <alignment horizontal="center"/>
    </xf>
    <xf numFmtId="164" fontId="31" fillId="0" borderId="1" xfId="1" applyNumberFormat="1" applyFont="1" applyBorder="1" applyAlignment="1">
      <alignment horizontal="center" vertical="top"/>
    </xf>
    <xf numFmtId="164" fontId="31" fillId="0" borderId="4" xfId="1" applyNumberFormat="1" applyFont="1" applyBorder="1" applyAlignment="1">
      <alignment horizontal="center" vertical="top"/>
    </xf>
    <xf numFmtId="3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6" fillId="0" borderId="6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59" fillId="0" borderId="15" xfId="1" applyNumberFormat="1" applyFont="1" applyBorder="1" applyAlignment="1">
      <alignment horizontal="center"/>
    </xf>
    <xf numFmtId="165" fontId="59" fillId="0" borderId="0" xfId="1" applyNumberFormat="1" applyFont="1" applyBorder="1" applyAlignment="1">
      <alignment horizontal="center"/>
    </xf>
    <xf numFmtId="165" fontId="9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" fontId="2" fillId="0" borderId="15" xfId="1" applyNumberFormat="1" applyFont="1" applyBorder="1" applyAlignment="1">
      <alignment horizontal="center"/>
    </xf>
    <xf numFmtId="1" fontId="2" fillId="0" borderId="0" xfId="1" applyNumberFormat="1" applyFont="1" applyBorder="1" applyAlignment="1">
      <alignment horizontal="center" vertical="center"/>
    </xf>
    <xf numFmtId="1" fontId="2" fillId="0" borderId="15" xfId="1" applyNumberFormat="1" applyFont="1" applyBorder="1" applyAlignment="1">
      <alignment horizontal="center" vertical="center"/>
    </xf>
    <xf numFmtId="1" fontId="2" fillId="0" borderId="11" xfId="1" applyNumberFormat="1" applyFont="1" applyBorder="1" applyAlignment="1">
      <alignment horizontal="center"/>
    </xf>
    <xf numFmtId="1" fontId="2" fillId="0" borderId="14" xfId="1" applyNumberFormat="1" applyFont="1" applyBorder="1" applyAlignment="1">
      <alignment horizontal="center"/>
    </xf>
    <xf numFmtId="164" fontId="22" fillId="0" borderId="7" xfId="1" applyNumberFormat="1" applyFont="1" applyBorder="1" applyAlignment="1"/>
    <xf numFmtId="49" fontId="2" fillId="0" borderId="0" xfId="0" applyNumberFormat="1" applyFont="1" applyAlignment="1"/>
    <xf numFmtId="165" fontId="3" fillId="0" borderId="7" xfId="1" applyNumberFormat="1" applyFont="1" applyBorder="1" applyAlignment="1">
      <alignment horizontal="center"/>
    </xf>
    <xf numFmtId="165" fontId="22" fillId="0" borderId="7" xfId="1" applyNumberFormat="1" applyFont="1" applyBorder="1" applyAlignment="1"/>
    <xf numFmtId="165" fontId="12" fillId="0" borderId="7" xfId="1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4" fontId="7" fillId="0" borderId="0" xfId="1" applyNumberFormat="1" applyFont="1" applyBorder="1" applyAlignment="1">
      <alignment horizontal="left" vertic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64" fontId="20" fillId="0" borderId="3" xfId="1" applyNumberFormat="1" applyFont="1" applyBorder="1" applyAlignment="1">
      <alignment horizontal="center" vertical="center"/>
    </xf>
    <xf numFmtId="164" fontId="20" fillId="0" borderId="11" xfId="1" applyNumberFormat="1" applyFont="1" applyBorder="1" applyAlignment="1">
      <alignment horizontal="center" vertical="center"/>
    </xf>
    <xf numFmtId="164" fontId="20" fillId="0" borderId="0" xfId="1" applyNumberFormat="1" applyFont="1" applyBorder="1" applyAlignment="1">
      <alignment horizontal="center" vertical="center"/>
    </xf>
    <xf numFmtId="0" fontId="21" fillId="0" borderId="15" xfId="0" applyFont="1" applyBorder="1"/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9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164" fontId="20" fillId="0" borderId="5" xfId="1" applyNumberFormat="1" applyFont="1" applyBorder="1" applyAlignment="1">
      <alignment horizontal="center" vertical="center"/>
    </xf>
    <xf numFmtId="164" fontId="20" fillId="0" borderId="6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164" fontId="20" fillId="0" borderId="4" xfId="1" applyNumberFormat="1" applyFont="1" applyBorder="1" applyAlignment="1">
      <alignment horizontal="center" vertical="top"/>
    </xf>
    <xf numFmtId="164" fontId="20" fillId="0" borderId="4" xfId="3" applyNumberFormat="1" applyFont="1" applyBorder="1" applyAlignment="1">
      <alignment horizontal="left" vertical="top"/>
    </xf>
    <xf numFmtId="0" fontId="4" fillId="0" borderId="15" xfId="0" applyFont="1" applyBorder="1"/>
    <xf numFmtId="164" fontId="7" fillId="0" borderId="12" xfId="2" applyNumberFormat="1" applyFont="1" applyBorder="1" applyAlignment="1">
      <alignment vertical="top"/>
    </xf>
    <xf numFmtId="164" fontId="7" fillId="0" borderId="3" xfId="2" applyNumberFormat="1" applyFont="1" applyBorder="1" applyAlignment="1">
      <alignment horizontal="center" vertical="top"/>
    </xf>
    <xf numFmtId="164" fontId="79" fillId="0" borderId="4" xfId="1" applyNumberFormat="1" applyFont="1" applyBorder="1" applyAlignment="1">
      <alignment horizontal="left" vertical="top"/>
    </xf>
    <xf numFmtId="164" fontId="21" fillId="0" borderId="0" xfId="2" applyNumberFormat="1" applyFont="1" applyBorder="1" applyAlignment="1">
      <alignment horizontal="left" vertical="top"/>
    </xf>
    <xf numFmtId="3" fontId="2" fillId="0" borderId="15" xfId="1" applyNumberFormat="1" applyFont="1" applyBorder="1" applyAlignment="1">
      <alignment horizontal="right"/>
    </xf>
    <xf numFmtId="164" fontId="2" fillId="0" borderId="15" xfId="1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164" fontId="81" fillId="0" borderId="15" xfId="1" applyNumberFormat="1" applyFont="1" applyBorder="1" applyAlignment="1">
      <alignment horizontal="center" vertical="center"/>
    </xf>
    <xf numFmtId="164" fontId="2" fillId="0" borderId="15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14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horizontal="center"/>
    </xf>
    <xf numFmtId="165" fontId="2" fillId="0" borderId="14" xfId="1" applyNumberFormat="1" applyFont="1" applyBorder="1" applyAlignment="1">
      <alignment horizontal="center"/>
    </xf>
    <xf numFmtId="164" fontId="81" fillId="0" borderId="10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165" fontId="9" fillId="0" borderId="15" xfId="0" applyNumberFormat="1" applyFont="1" applyBorder="1" applyAlignment="1">
      <alignment horizontal="center"/>
    </xf>
    <xf numFmtId="164" fontId="9" fillId="0" borderId="15" xfId="0" applyNumberFormat="1" applyFont="1" applyBorder="1" applyAlignment="1">
      <alignment horizontal="center"/>
    </xf>
    <xf numFmtId="165" fontId="12" fillId="0" borderId="7" xfId="0" applyNumberFormat="1" applyFont="1" applyBorder="1" applyAlignment="1">
      <alignment horizontal="center"/>
    </xf>
    <xf numFmtId="164" fontId="12" fillId="0" borderId="7" xfId="0" applyNumberFormat="1" applyFont="1" applyBorder="1" applyAlignment="1">
      <alignment horizontal="center"/>
    </xf>
    <xf numFmtId="164" fontId="17" fillId="0" borderId="15" xfId="1" applyNumberFormat="1" applyFont="1" applyBorder="1" applyAlignment="1">
      <alignment horizontal="center"/>
    </xf>
    <xf numFmtId="164" fontId="12" fillId="0" borderId="7" xfId="1" applyNumberFormat="1" applyFont="1" applyBorder="1" applyAlignment="1"/>
    <xf numFmtId="0" fontId="9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164" fontId="8" fillId="0" borderId="0" xfId="1" applyNumberFormat="1" applyFont="1" applyBorder="1" applyAlignment="1">
      <alignment horizontal="center" vertical="top"/>
    </xf>
    <xf numFmtId="164" fontId="8" fillId="0" borderId="5" xfId="1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2" fillId="0" borderId="14" xfId="0" applyFont="1" applyBorder="1" applyAlignment="1">
      <alignment horizontal="center"/>
    </xf>
    <xf numFmtId="0" fontId="25" fillId="3" borderId="0" xfId="0" applyFont="1" applyFill="1" applyBorder="1"/>
    <xf numFmtId="3" fontId="25" fillId="0" borderId="12" xfId="0" applyNumberFormat="1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3" fontId="25" fillId="0" borderId="0" xfId="0" applyNumberFormat="1" applyFont="1" applyBorder="1"/>
    <xf numFmtId="0" fontId="25" fillId="0" borderId="15" xfId="0" applyFont="1" applyBorder="1"/>
    <xf numFmtId="0" fontId="25" fillId="0" borderId="5" xfId="0" applyFont="1" applyBorder="1"/>
    <xf numFmtId="0" fontId="25" fillId="0" borderId="14" xfId="0" applyFont="1" applyBorder="1"/>
    <xf numFmtId="0" fontId="25" fillId="0" borderId="10" xfId="0" applyFont="1" applyBorder="1"/>
    <xf numFmtId="0" fontId="25" fillId="0" borderId="4" xfId="0" applyFont="1" applyBorder="1"/>
    <xf numFmtId="0" fontId="13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3" fontId="20" fillId="0" borderId="2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3" fontId="59" fillId="0" borderId="12" xfId="0" applyNumberFormat="1" applyFont="1" applyBorder="1" applyAlignment="1">
      <alignment horizontal="center"/>
    </xf>
    <xf numFmtId="3" fontId="25" fillId="0" borderId="15" xfId="0" applyNumberFormat="1" applyFont="1" applyBorder="1" applyAlignment="1">
      <alignment horizontal="center"/>
    </xf>
    <xf numFmtId="3" fontId="59" fillId="0" borderId="15" xfId="0" applyNumberFormat="1" applyFont="1" applyBorder="1"/>
    <xf numFmtId="3" fontId="59" fillId="0" borderId="15" xfId="0" applyNumberFormat="1" applyFont="1" applyBorder="1" applyAlignment="1">
      <alignment horizontal="center"/>
    </xf>
    <xf numFmtId="0" fontId="59" fillId="0" borderId="5" xfId="0" applyFont="1" applyBorder="1" applyAlignment="1">
      <alignment horizontal="center"/>
    </xf>
    <xf numFmtId="3" fontId="20" fillId="0" borderId="1" xfId="0" applyNumberFormat="1" applyFont="1" applyBorder="1" applyAlignment="1">
      <alignment horizontal="center"/>
    </xf>
    <xf numFmtId="3" fontId="20" fillId="0" borderId="15" xfId="0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164" fontId="20" fillId="0" borderId="12" xfId="1" applyNumberFormat="1" applyFont="1" applyBorder="1" applyAlignment="1">
      <alignment horizontal="center" vertical="top"/>
    </xf>
    <xf numFmtId="164" fontId="20" fillId="0" borderId="15" xfId="1" applyNumberFormat="1" applyFont="1" applyBorder="1" applyAlignment="1">
      <alignment horizontal="center" vertical="top"/>
    </xf>
    <xf numFmtId="164" fontId="20" fillId="0" borderId="14" xfId="1" applyNumberFormat="1" applyFont="1" applyBorder="1" applyAlignment="1">
      <alignment horizontal="center" vertical="top"/>
    </xf>
    <xf numFmtId="164" fontId="9" fillId="0" borderId="12" xfId="1" applyNumberFormat="1" applyFont="1" applyBorder="1" applyAlignment="1">
      <alignment horizontal="right" vertical="top"/>
    </xf>
    <xf numFmtId="164" fontId="9" fillId="0" borderId="12" xfId="1" applyNumberFormat="1" applyFont="1" applyBorder="1" applyAlignment="1">
      <alignment horizontal="center"/>
    </xf>
    <xf numFmtId="164" fontId="9" fillId="0" borderId="2" xfId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3" fontId="20" fillId="0" borderId="0" xfId="0" applyNumberFormat="1" applyFont="1" applyBorder="1"/>
    <xf numFmtId="164" fontId="20" fillId="0" borderId="0" xfId="1" applyNumberFormat="1" applyFont="1" applyFill="1" applyBorder="1" applyAlignment="1">
      <alignment horizontal="left" vertical="top"/>
    </xf>
    <xf numFmtId="3" fontId="20" fillId="0" borderId="2" xfId="0" applyNumberFormat="1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20" fillId="0" borderId="5" xfId="0" applyFont="1" applyBorder="1" applyAlignment="1">
      <alignment horizontal="right"/>
    </xf>
    <xf numFmtId="3" fontId="21" fillId="0" borderId="0" xfId="0" applyNumberFormat="1" applyFont="1" applyBorder="1" applyAlignment="1">
      <alignment horizontal="center"/>
    </xf>
    <xf numFmtId="49" fontId="27" fillId="0" borderId="0" xfId="0" applyNumberFormat="1" applyFont="1" applyBorder="1" applyAlignment="1">
      <alignment horizontal="center"/>
    </xf>
    <xf numFmtId="49" fontId="27" fillId="0" borderId="1" xfId="0" applyNumberFormat="1" applyFont="1" applyBorder="1" applyAlignment="1">
      <alignment horizontal="center"/>
    </xf>
    <xf numFmtId="49" fontId="27" fillId="0" borderId="10" xfId="0" applyNumberFormat="1" applyFont="1" applyBorder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49" fontId="27" fillId="0" borderId="12" xfId="1" applyNumberFormat="1" applyFont="1" applyBorder="1" applyAlignment="1">
      <alignment horizontal="center" vertical="top"/>
    </xf>
    <xf numFmtId="49" fontId="27" fillId="0" borderId="15" xfId="1" applyNumberFormat="1" applyFont="1" applyBorder="1" applyAlignment="1">
      <alignment horizontal="center" vertical="top"/>
    </xf>
    <xf numFmtId="49" fontId="27" fillId="0" borderId="14" xfId="1" applyNumberFormat="1" applyFont="1" applyBorder="1" applyAlignment="1">
      <alignment horizontal="center" vertical="top"/>
    </xf>
    <xf numFmtId="49" fontId="27" fillId="0" borderId="12" xfId="0" applyNumberFormat="1" applyFont="1" applyBorder="1" applyAlignment="1">
      <alignment horizontal="center"/>
    </xf>
    <xf numFmtId="49" fontId="27" fillId="0" borderId="15" xfId="0" applyNumberFormat="1" applyFont="1" applyBorder="1" applyAlignment="1">
      <alignment horizontal="center"/>
    </xf>
    <xf numFmtId="49" fontId="27" fillId="0" borderId="14" xfId="0" applyNumberFormat="1" applyFont="1" applyBorder="1" applyAlignment="1">
      <alignment horizontal="center"/>
    </xf>
    <xf numFmtId="49" fontId="27" fillId="0" borderId="0" xfId="1" applyNumberFormat="1" applyFont="1" applyBorder="1" applyAlignment="1">
      <alignment horizontal="center" vertical="top"/>
    </xf>
    <xf numFmtId="49" fontId="76" fillId="0" borderId="0" xfId="1" applyNumberFormat="1" applyFont="1" applyBorder="1" applyAlignment="1">
      <alignment horizontal="center" vertical="top"/>
    </xf>
    <xf numFmtId="49" fontId="35" fillId="0" borderId="15" xfId="0" applyNumberFormat="1" applyFont="1" applyBorder="1" applyAlignment="1">
      <alignment horizontal="center"/>
    </xf>
    <xf numFmtId="49" fontId="27" fillId="0" borderId="15" xfId="1" applyNumberFormat="1" applyFont="1" applyBorder="1" applyAlignment="1">
      <alignment horizontal="center" vertical="center"/>
    </xf>
    <xf numFmtId="49" fontId="27" fillId="0" borderId="14" xfId="1" applyNumberFormat="1" applyFont="1" applyBorder="1" applyAlignment="1">
      <alignment horizontal="center" vertical="center"/>
    </xf>
    <xf numFmtId="49" fontId="27" fillId="0" borderId="12" xfId="1" applyNumberFormat="1" applyFont="1" applyBorder="1" applyAlignment="1">
      <alignment horizontal="center" vertical="center"/>
    </xf>
    <xf numFmtId="49" fontId="27" fillId="0" borderId="12" xfId="1" applyNumberFormat="1" applyFont="1" applyFill="1" applyBorder="1" applyAlignment="1">
      <alignment horizontal="center" vertical="top"/>
    </xf>
    <xf numFmtId="49" fontId="27" fillId="0" borderId="15" xfId="1" applyNumberFormat="1" applyFont="1" applyFill="1" applyBorder="1" applyAlignment="1">
      <alignment horizontal="center" vertical="top"/>
    </xf>
    <xf numFmtId="49" fontId="27" fillId="0" borderId="14" xfId="1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8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1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27" fillId="0" borderId="2" xfId="0" applyNumberFormat="1" applyFont="1" applyBorder="1" applyAlignment="1">
      <alignment horizontal="center"/>
    </xf>
    <xf numFmtId="49" fontId="27" fillId="0" borderId="5" xfId="0" applyNumberFormat="1" applyFont="1" applyBorder="1" applyAlignment="1">
      <alignment horizontal="center"/>
    </xf>
    <xf numFmtId="164" fontId="14" fillId="0" borderId="14" xfId="1" applyNumberFormat="1" applyFont="1" applyBorder="1" applyAlignment="1">
      <alignment vertical="top"/>
    </xf>
    <xf numFmtId="164" fontId="14" fillId="0" borderId="14" xfId="1" applyNumberFormat="1" applyFont="1" applyBorder="1" applyAlignment="1">
      <alignment horizontal="left" vertical="top"/>
    </xf>
    <xf numFmtId="0" fontId="8" fillId="0" borderId="12" xfId="0" applyFont="1" applyBorder="1" applyAlignment="1">
      <alignment horizontal="center"/>
    </xf>
    <xf numFmtId="0" fontId="21" fillId="0" borderId="0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0" xfId="0" applyFont="1" applyAlignment="1">
      <alignment horizontal="left" vertical="center" textRotation="180"/>
    </xf>
    <xf numFmtId="0" fontId="8" fillId="0" borderId="1" xfId="0" applyFont="1" applyBorder="1"/>
    <xf numFmtId="0" fontId="68" fillId="2" borderId="12" xfId="0" applyFont="1" applyFill="1" applyBorder="1"/>
    <xf numFmtId="0" fontId="68" fillId="2" borderId="15" xfId="0" applyFont="1" applyFill="1" applyBorder="1"/>
    <xf numFmtId="0" fontId="8" fillId="2" borderId="12" xfId="0" applyFont="1" applyFill="1" applyBorder="1"/>
    <xf numFmtId="0" fontId="8" fillId="2" borderId="14" xfId="0" applyFont="1" applyFill="1" applyBorder="1"/>
    <xf numFmtId="49" fontId="11" fillId="0" borderId="14" xfId="0" applyNumberFormat="1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8" fillId="0" borderId="3" xfId="0" applyFont="1" applyBorder="1"/>
    <xf numFmtId="0" fontId="8" fillId="0" borderId="11" xfId="0" applyFont="1" applyBorder="1"/>
    <xf numFmtId="0" fontId="8" fillId="0" borderId="6" xfId="0" applyFont="1" applyBorder="1"/>
    <xf numFmtId="164" fontId="8" fillId="0" borderId="11" xfId="1" applyNumberFormat="1" applyFont="1" applyBorder="1" applyAlignment="1">
      <alignment horizontal="left" vertical="top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1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9" fillId="0" borderId="2" xfId="19" applyNumberFormat="1" applyFont="1" applyBorder="1" applyAlignment="1">
      <alignment horizontal="left" vertical="top"/>
    </xf>
    <xf numFmtId="164" fontId="9" fillId="0" borderId="5" xfId="19" applyNumberFormat="1" applyFont="1" applyBorder="1" applyAlignment="1">
      <alignment horizontal="left" vertical="top"/>
    </xf>
    <xf numFmtId="164" fontId="7" fillId="0" borderId="10" xfId="4" applyNumberFormat="1" applyFont="1" applyBorder="1" applyAlignment="1">
      <alignment horizontal="left" vertical="top"/>
    </xf>
    <xf numFmtId="164" fontId="27" fillId="0" borderId="15" xfId="18" applyNumberFormat="1" applyFont="1" applyBorder="1" applyAlignment="1">
      <alignment horizontal="left" vertical="top"/>
    </xf>
    <xf numFmtId="3" fontId="20" fillId="0" borderId="0" xfId="0" applyNumberFormat="1" applyFont="1" applyBorder="1" applyAlignment="1">
      <alignment horizontal="center"/>
    </xf>
    <xf numFmtId="3" fontId="7" fillId="0" borderId="0" xfId="0" applyNumberFormat="1" applyFont="1" applyBorder="1"/>
    <xf numFmtId="164" fontId="7" fillId="0" borderId="3" xfId="4" applyNumberFormat="1" applyFont="1" applyBorder="1" applyAlignment="1">
      <alignment horizontal="left" vertical="top"/>
    </xf>
    <xf numFmtId="164" fontId="7" fillId="0" borderId="11" xfId="4" applyNumberFormat="1" applyFont="1" applyBorder="1" applyAlignment="1">
      <alignment horizontal="left" vertical="top"/>
    </xf>
    <xf numFmtId="164" fontId="7" fillId="0" borderId="6" xfId="4" applyNumberFormat="1" applyFont="1" applyBorder="1" applyAlignment="1">
      <alignment horizontal="left" vertical="top"/>
    </xf>
    <xf numFmtId="3" fontId="20" fillId="0" borderId="14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2" xfId="0" applyFont="1" applyBorder="1"/>
    <xf numFmtId="3" fontId="7" fillId="0" borderId="2" xfId="0" applyNumberFormat="1" applyFont="1" applyBorder="1"/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9" fillId="0" borderId="10" xfId="1" applyNumberFormat="1" applyFont="1" applyBorder="1" applyAlignment="1">
      <alignment horizontal="center" vertical="top"/>
    </xf>
    <xf numFmtId="164" fontId="9" fillId="0" borderId="0" xfId="2" applyNumberFormat="1" applyFont="1" applyAlignment="1">
      <alignment horizontal="center"/>
    </xf>
    <xf numFmtId="164" fontId="9" fillId="0" borderId="12" xfId="2" applyNumberFormat="1" applyFont="1" applyBorder="1" applyAlignment="1">
      <alignment horizontal="center"/>
    </xf>
    <xf numFmtId="0" fontId="9" fillId="2" borderId="12" xfId="26" applyFont="1" applyFill="1" applyBorder="1" applyAlignment="1">
      <alignment horizontal="center"/>
    </xf>
    <xf numFmtId="0" fontId="9" fillId="2" borderId="0" xfId="26" applyFont="1" applyFill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2" fillId="0" borderId="1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64" fontId="9" fillId="0" borderId="12" xfId="2" applyNumberFormat="1" applyFont="1" applyBorder="1" applyAlignment="1">
      <alignment horizontal="center" vertical="top"/>
    </xf>
    <xf numFmtId="49" fontId="9" fillId="0" borderId="4" xfId="1" applyNumberFormat="1" applyFont="1" applyBorder="1" applyAlignment="1">
      <alignment vertical="top"/>
    </xf>
    <xf numFmtId="49" fontId="8" fillId="0" borderId="15" xfId="1" applyNumberFormat="1" applyFont="1" applyBorder="1" applyAlignment="1">
      <alignment vertical="top"/>
    </xf>
    <xf numFmtId="49" fontId="8" fillId="0" borderId="15" xfId="1" applyNumberFormat="1" applyFont="1" applyBorder="1" applyAlignment="1">
      <alignment horizontal="left" vertical="top"/>
    </xf>
    <xf numFmtId="49" fontId="8" fillId="0" borderId="14" xfId="1" applyNumberFormat="1" applyFont="1" applyBorder="1" applyAlignment="1">
      <alignment horizontal="left" vertical="top"/>
    </xf>
    <xf numFmtId="164" fontId="8" fillId="0" borderId="3" xfId="1" applyNumberFormat="1" applyFont="1" applyBorder="1" applyAlignment="1">
      <alignment horizontal="left" vertical="top"/>
    </xf>
    <xf numFmtId="0" fontId="9" fillId="2" borderId="15" xfId="26" applyFont="1" applyFill="1" applyBorder="1" applyAlignment="1">
      <alignment horizontal="center"/>
    </xf>
    <xf numFmtId="164" fontId="20" fillId="0" borderId="6" xfId="1" applyNumberFormat="1" applyFont="1" applyBorder="1" applyAlignment="1">
      <alignment vertical="top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3" fillId="0" borderId="7" xfId="0" applyFont="1" applyBorder="1"/>
    <xf numFmtId="3" fontId="3" fillId="0" borderId="7" xfId="0" applyNumberFormat="1" applyFont="1" applyBorder="1"/>
    <xf numFmtId="0" fontId="84" fillId="0" borderId="0" xfId="0" applyFont="1"/>
    <xf numFmtId="0" fontId="44" fillId="0" borderId="0" xfId="0" applyFont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3" fontId="20" fillId="0" borderId="12" xfId="0" applyNumberFormat="1" applyFont="1" applyFill="1" applyBorder="1" applyAlignment="1">
      <alignment horizontal="center"/>
    </xf>
    <xf numFmtId="3" fontId="20" fillId="0" borderId="15" xfId="0" applyNumberFormat="1" applyFont="1" applyFill="1" applyBorder="1" applyAlignment="1">
      <alignment horizontal="center"/>
    </xf>
    <xf numFmtId="0" fontId="12" fillId="0" borderId="14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3" fontId="2" fillId="0" borderId="0" xfId="0" applyNumberFormat="1" applyFont="1"/>
    <xf numFmtId="0" fontId="3" fillId="0" borderId="12" xfId="0" applyFont="1" applyBorder="1"/>
    <xf numFmtId="0" fontId="3" fillId="0" borderId="15" xfId="0" applyFont="1" applyBorder="1"/>
    <xf numFmtId="0" fontId="2" fillId="0" borderId="15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12" fillId="0" borderId="12" xfId="0" applyFont="1" applyBorder="1"/>
    <xf numFmtId="0" fontId="59" fillId="0" borderId="15" xfId="0" applyFont="1" applyBorder="1" applyAlignment="1">
      <alignment horizontal="left"/>
    </xf>
    <xf numFmtId="164" fontId="20" fillId="0" borderId="12" xfId="1" applyNumberFormat="1" applyFont="1" applyFill="1" applyBorder="1" applyAlignment="1">
      <alignment horizontal="center" vertical="top"/>
    </xf>
    <xf numFmtId="164" fontId="9" fillId="0" borderId="2" xfId="1" applyNumberFormat="1" applyFont="1" applyBorder="1" applyAlignment="1">
      <alignment horizontal="right" vertical="top"/>
    </xf>
    <xf numFmtId="164" fontId="9" fillId="0" borderId="15" xfId="1" applyNumberFormat="1" applyFont="1" applyBorder="1" applyAlignment="1">
      <alignment horizontal="right" vertical="top"/>
    </xf>
    <xf numFmtId="164" fontId="9" fillId="0" borderId="0" xfId="1" applyNumberFormat="1" applyFont="1" applyBorder="1" applyAlignment="1">
      <alignment horizontal="right" vertical="top"/>
    </xf>
    <xf numFmtId="164" fontId="9" fillId="0" borderId="14" xfId="1" applyNumberFormat="1" applyFont="1" applyBorder="1" applyAlignment="1">
      <alignment horizontal="right" vertical="top"/>
    </xf>
    <xf numFmtId="164" fontId="9" fillId="0" borderId="5" xfId="1" applyNumberFormat="1" applyFont="1" applyBorder="1" applyAlignment="1">
      <alignment horizontal="right" vertical="top"/>
    </xf>
    <xf numFmtId="164" fontId="9" fillId="0" borderId="0" xfId="0" applyNumberFormat="1" applyFont="1" applyBorder="1"/>
    <xf numFmtId="164" fontId="8" fillId="0" borderId="0" xfId="1" applyNumberFormat="1" applyFont="1" applyFill="1" applyBorder="1" applyAlignment="1">
      <alignment horizontal="center" vertical="top"/>
    </xf>
    <xf numFmtId="164" fontId="8" fillId="0" borderId="0" xfId="0" applyNumberFormat="1" applyFont="1" applyBorder="1" applyAlignment="1">
      <alignment horizontal="center"/>
    </xf>
    <xf numFmtId="164" fontId="27" fillId="2" borderId="10" xfId="1" applyNumberFormat="1" applyFont="1" applyFill="1" applyBorder="1" applyAlignment="1">
      <alignment vertical="top"/>
    </xf>
    <xf numFmtId="164" fontId="27" fillId="2" borderId="4" xfId="1" applyNumberFormat="1" applyFont="1" applyFill="1" applyBorder="1" applyAlignment="1">
      <alignment vertical="top"/>
    </xf>
    <xf numFmtId="164" fontId="27" fillId="2" borderId="14" xfId="1" applyNumberFormat="1" applyFont="1" applyFill="1" applyBorder="1" applyAlignment="1">
      <alignment vertical="top"/>
    </xf>
    <xf numFmtId="0" fontId="12" fillId="0" borderId="1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60" fillId="0" borderId="0" xfId="0" applyFont="1" applyBorder="1"/>
    <xf numFmtId="49" fontId="35" fillId="0" borderId="10" xfId="0" applyNumberFormat="1" applyFont="1" applyBorder="1" applyAlignment="1">
      <alignment horizontal="center"/>
    </xf>
    <xf numFmtId="49" fontId="27" fillId="0" borderId="0" xfId="1" applyNumberFormat="1" applyFont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left" vertical="top"/>
    </xf>
    <xf numFmtId="164" fontId="9" fillId="0" borderId="2" xfId="1" applyNumberFormat="1" applyFont="1" applyFill="1" applyBorder="1" applyAlignment="1">
      <alignment horizontal="left" vertical="top"/>
    </xf>
    <xf numFmtId="164" fontId="9" fillId="0" borderId="12" xfId="1" applyNumberFormat="1" applyFont="1" applyFill="1" applyBorder="1" applyAlignment="1">
      <alignment horizontal="left" vertical="top"/>
    </xf>
    <xf numFmtId="164" fontId="9" fillId="0" borderId="0" xfId="1" applyNumberFormat="1" applyFont="1" applyFill="1" applyBorder="1" applyAlignment="1">
      <alignment horizontal="left" vertical="top"/>
    </xf>
    <xf numFmtId="164" fontId="9" fillId="0" borderId="5" xfId="1" applyNumberFormat="1" applyFont="1" applyFill="1" applyBorder="1" applyAlignment="1">
      <alignment horizontal="left" vertical="top"/>
    </xf>
    <xf numFmtId="164" fontId="9" fillId="0" borderId="14" xfId="1" applyNumberFormat="1" applyFont="1" applyFill="1" applyBorder="1" applyAlignment="1">
      <alignment horizontal="left" vertical="top"/>
    </xf>
    <xf numFmtId="164" fontId="9" fillId="0" borderId="12" xfId="1" applyNumberFormat="1" applyFont="1" applyBorder="1"/>
    <xf numFmtId="164" fontId="9" fillId="0" borderId="2" xfId="1" applyNumberFormat="1" applyFont="1" applyBorder="1"/>
    <xf numFmtId="0" fontId="0" fillId="0" borderId="0" xfId="0" applyFont="1"/>
    <xf numFmtId="164" fontId="2" fillId="0" borderId="0" xfId="1" applyNumberFormat="1" applyFont="1" applyBorder="1"/>
    <xf numFmtId="3" fontId="2" fillId="0" borderId="4" xfId="0" applyNumberFormat="1" applyFont="1" applyBorder="1" applyAlignment="1">
      <alignment horizontal="center"/>
    </xf>
    <xf numFmtId="164" fontId="17" fillId="0" borderId="0" xfId="1" applyNumberFormat="1" applyFont="1" applyBorder="1"/>
    <xf numFmtId="164" fontId="3" fillId="0" borderId="7" xfId="1" applyNumberFormat="1" applyFont="1" applyBorder="1" applyAlignment="1">
      <alignment horizontal="center"/>
    </xf>
    <xf numFmtId="164" fontId="12" fillId="0" borderId="9" xfId="1" applyNumberFormat="1" applyFont="1" applyBorder="1"/>
    <xf numFmtId="164" fontId="12" fillId="0" borderId="13" xfId="1" applyNumberFormat="1" applyFont="1" applyBorder="1"/>
    <xf numFmtId="164" fontId="12" fillId="0" borderId="14" xfId="1" applyNumberFormat="1" applyFont="1" applyBorder="1" applyAlignment="1">
      <alignment horizontal="center"/>
    </xf>
    <xf numFmtId="0" fontId="25" fillId="0" borderId="12" xfId="0" applyFont="1" applyBorder="1"/>
    <xf numFmtId="164" fontId="25" fillId="0" borderId="12" xfId="1" applyNumberFormat="1" applyFont="1" applyBorder="1" applyAlignment="1">
      <alignment horizontal="left" vertical="top"/>
    </xf>
    <xf numFmtId="0" fontId="86" fillId="0" borderId="2" xfId="0" applyFont="1" applyBorder="1" applyAlignment="1">
      <alignment horizontal="center"/>
    </xf>
    <xf numFmtId="3" fontId="25" fillId="0" borderId="1" xfId="0" applyNumberFormat="1" applyFont="1" applyBorder="1" applyAlignment="1">
      <alignment horizontal="center"/>
    </xf>
    <xf numFmtId="164" fontId="87" fillId="0" borderId="2" xfId="1" applyNumberFormat="1" applyFont="1" applyBorder="1" applyAlignment="1">
      <alignment horizontal="left" vertical="top"/>
    </xf>
    <xf numFmtId="164" fontId="87" fillId="0" borderId="12" xfId="1" applyNumberFormat="1" applyFont="1" applyBorder="1" applyAlignment="1">
      <alignment horizontal="left" vertical="top"/>
    </xf>
    <xf numFmtId="0" fontId="25" fillId="0" borderId="2" xfId="0" applyFont="1" applyBorder="1"/>
    <xf numFmtId="0" fontId="25" fillId="0" borderId="12" xfId="0" applyFont="1" applyBorder="1" applyAlignment="1">
      <alignment horizontal="center"/>
    </xf>
    <xf numFmtId="164" fontId="25" fillId="0" borderId="15" xfId="1" applyNumberFormat="1" applyFont="1" applyBorder="1" applyAlignment="1">
      <alignment horizontal="left" vertical="top"/>
    </xf>
    <xf numFmtId="0" fontId="86" fillId="0" borderId="0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164" fontId="87" fillId="0" borderId="0" xfId="1" applyNumberFormat="1" applyFont="1" applyBorder="1" applyAlignment="1">
      <alignment horizontal="left" vertical="top"/>
    </xf>
    <xf numFmtId="164" fontId="87" fillId="0" borderId="15" xfId="1" applyNumberFormat="1" applyFont="1" applyBorder="1" applyAlignment="1">
      <alignment horizontal="left" vertical="top"/>
    </xf>
    <xf numFmtId="164" fontId="25" fillId="0" borderId="14" xfId="1" applyNumberFormat="1" applyFont="1" applyBorder="1" applyAlignment="1">
      <alignment horizontal="left" vertical="top"/>
    </xf>
    <xf numFmtId="0" fontId="86" fillId="0" borderId="5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164" fontId="87" fillId="0" borderId="5" xfId="1" applyNumberFormat="1" applyFont="1" applyBorder="1" applyAlignment="1">
      <alignment horizontal="left" vertical="top"/>
    </xf>
    <xf numFmtId="164" fontId="87" fillId="0" borderId="14" xfId="1" applyNumberFormat="1" applyFont="1" applyBorder="1" applyAlignment="1">
      <alignment horizontal="left" vertical="top"/>
    </xf>
    <xf numFmtId="164" fontId="86" fillId="0" borderId="2" xfId="1" applyNumberFormat="1" applyFont="1" applyBorder="1" applyAlignment="1">
      <alignment horizontal="left" vertical="top"/>
    </xf>
    <xf numFmtId="164" fontId="87" fillId="0" borderId="12" xfId="1" applyNumberFormat="1" applyFont="1" applyBorder="1" applyAlignment="1">
      <alignment horizontal="center" vertical="top"/>
    </xf>
    <xf numFmtId="164" fontId="87" fillId="0" borderId="1" xfId="1" applyNumberFormat="1" applyFont="1" applyBorder="1" applyAlignment="1">
      <alignment horizontal="left" vertical="top"/>
    </xf>
    <xf numFmtId="164" fontId="86" fillId="0" borderId="0" xfId="1" applyNumberFormat="1" applyFont="1" applyBorder="1" applyAlignment="1">
      <alignment horizontal="left" vertical="top"/>
    </xf>
    <xf numFmtId="164" fontId="87" fillId="0" borderId="15" xfId="1" applyNumberFormat="1" applyFont="1" applyBorder="1" applyAlignment="1">
      <alignment horizontal="center" vertical="top"/>
    </xf>
    <xf numFmtId="164" fontId="87" fillId="0" borderId="10" xfId="1" applyNumberFormat="1" applyFont="1" applyBorder="1" applyAlignment="1">
      <alignment horizontal="left" vertical="top"/>
    </xf>
    <xf numFmtId="164" fontId="25" fillId="0" borderId="5" xfId="1" applyNumberFormat="1" applyFont="1" applyBorder="1" applyAlignment="1">
      <alignment vertical="top"/>
    </xf>
    <xf numFmtId="164" fontId="86" fillId="0" borderId="5" xfId="1" applyNumberFormat="1" applyFont="1" applyBorder="1" applyAlignment="1">
      <alignment horizontal="left" vertical="top"/>
    </xf>
    <xf numFmtId="164" fontId="87" fillId="0" borderId="14" xfId="1" applyNumberFormat="1" applyFont="1" applyBorder="1" applyAlignment="1">
      <alignment horizontal="center" vertical="top"/>
    </xf>
    <xf numFmtId="164" fontId="87" fillId="0" borderId="4" xfId="1" applyNumberFormat="1" applyFont="1" applyBorder="1" applyAlignment="1">
      <alignment horizontal="left" vertical="top"/>
    </xf>
    <xf numFmtId="0" fontId="88" fillId="0" borderId="15" xfId="0" applyFont="1" applyBorder="1"/>
    <xf numFmtId="164" fontId="25" fillId="0" borderId="14" xfId="1" applyNumberFormat="1" applyFont="1" applyBorder="1" applyAlignment="1">
      <alignment vertical="top"/>
    </xf>
    <xf numFmtId="164" fontId="9" fillId="0" borderId="1" xfId="1" applyNumberFormat="1" applyFont="1" applyBorder="1" applyAlignment="1">
      <alignment horizontal="center" vertical="center"/>
    </xf>
    <xf numFmtId="164" fontId="12" fillId="0" borderId="10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2" fillId="0" borderId="7" xfId="0" applyFont="1" applyBorder="1" applyAlignment="1">
      <alignment horizontal="center"/>
    </xf>
    <xf numFmtId="0" fontId="56" fillId="0" borderId="0" xfId="0" applyFont="1" applyBorder="1" applyAlignment="1">
      <alignment textRotation="180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6" fillId="0" borderId="0" xfId="0" applyFont="1"/>
    <xf numFmtId="0" fontId="11" fillId="0" borderId="1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8" fillId="0" borderId="2" xfId="1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/>
    </xf>
    <xf numFmtId="164" fontId="8" fillId="0" borderId="12" xfId="1" applyNumberFormat="1" applyFont="1" applyFill="1" applyBorder="1" applyAlignment="1">
      <alignment horizontal="center" vertical="top"/>
    </xf>
    <xf numFmtId="0" fontId="11" fillId="0" borderId="5" xfId="0" applyFont="1" applyBorder="1" applyAlignment="1">
      <alignment horizontal="center"/>
    </xf>
    <xf numFmtId="164" fontId="8" fillId="0" borderId="3" xfId="1" applyNumberFormat="1" applyFont="1" applyBorder="1" applyAlignment="1">
      <alignment horizontal="center" vertical="top"/>
    </xf>
    <xf numFmtId="164" fontId="8" fillId="0" borderId="11" xfId="1" applyNumberFormat="1" applyFont="1" applyBorder="1" applyAlignment="1">
      <alignment horizontal="center" vertical="top"/>
    </xf>
    <xf numFmtId="164" fontId="8" fillId="0" borderId="6" xfId="1" applyNumberFormat="1" applyFont="1" applyBorder="1" applyAlignment="1">
      <alignment horizontal="center" vertical="top"/>
    </xf>
    <xf numFmtId="164" fontId="8" fillId="0" borderId="0" xfId="1" applyNumberFormat="1" applyFont="1" applyBorder="1" applyAlignment="1">
      <alignment vertical="top"/>
    </xf>
    <xf numFmtId="164" fontId="8" fillId="0" borderId="2" xfId="1" applyNumberFormat="1" applyFont="1" applyFill="1" applyBorder="1" applyAlignment="1">
      <alignment horizontal="center" vertical="top"/>
    </xf>
    <xf numFmtId="164" fontId="8" fillId="0" borderId="5" xfId="1" applyNumberFormat="1" applyFont="1" applyFill="1" applyBorder="1" applyAlignment="1">
      <alignment horizontal="center" vertical="top"/>
    </xf>
    <xf numFmtId="164" fontId="8" fillId="0" borderId="15" xfId="1" applyNumberFormat="1" applyFont="1" applyFill="1" applyBorder="1" applyAlignment="1">
      <alignment horizontal="center" vertical="top"/>
    </xf>
    <xf numFmtId="164" fontId="8" fillId="0" borderId="14" xfId="1" applyNumberFormat="1" applyFont="1" applyFill="1" applyBorder="1" applyAlignment="1">
      <alignment horizontal="center" vertical="top"/>
    </xf>
    <xf numFmtId="164" fontId="8" fillId="0" borderId="1" xfId="1" applyNumberFormat="1" applyFont="1" applyBorder="1" applyAlignment="1">
      <alignment horizontal="center" vertical="top"/>
    </xf>
    <xf numFmtId="164" fontId="8" fillId="0" borderId="10" xfId="1" applyNumberFormat="1" applyFont="1" applyBorder="1" applyAlignment="1">
      <alignment horizontal="center" vertical="top"/>
    </xf>
    <xf numFmtId="164" fontId="8" fillId="0" borderId="4" xfId="1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7" fillId="0" borderId="0" xfId="3" applyNumberFormat="1" applyFont="1" applyBorder="1" applyAlignment="1">
      <alignment horizontal="left" vertical="top"/>
    </xf>
    <xf numFmtId="0" fontId="5" fillId="0" borderId="0" xfId="0" applyFont="1" applyBorder="1" applyAlignment="1">
      <alignment textRotation="180"/>
    </xf>
    <xf numFmtId="164" fontId="89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textRotation="180"/>
    </xf>
    <xf numFmtId="0" fontId="2" fillId="0" borderId="0" xfId="0" applyFont="1" applyBorder="1" applyAlignment="1">
      <alignment textRotation="180"/>
    </xf>
    <xf numFmtId="164" fontId="59" fillId="0" borderId="12" xfId="1" applyNumberFormat="1" applyFont="1" applyBorder="1" applyAlignment="1">
      <alignment horizontal="left" vertical="top"/>
    </xf>
    <xf numFmtId="0" fontId="68" fillId="0" borderId="2" xfId="0" applyFont="1" applyBorder="1" applyAlignment="1">
      <alignment horizontal="center"/>
    </xf>
    <xf numFmtId="3" fontId="59" fillId="0" borderId="12" xfId="0" applyNumberFormat="1" applyFont="1" applyBorder="1"/>
    <xf numFmtId="164" fontId="59" fillId="0" borderId="15" xfId="1" applyNumberFormat="1" applyFont="1" applyBorder="1" applyAlignment="1">
      <alignment horizontal="left" vertical="top"/>
    </xf>
    <xf numFmtId="0" fontId="68" fillId="0" borderId="0" xfId="0" applyFont="1" applyBorder="1" applyAlignment="1">
      <alignment horizontal="center"/>
    </xf>
    <xf numFmtId="0" fontId="59" fillId="0" borderId="4" xfId="0" applyFont="1" applyBorder="1"/>
    <xf numFmtId="164" fontId="59" fillId="0" borderId="14" xfId="1" applyNumberFormat="1" applyFont="1" applyBorder="1" applyAlignment="1">
      <alignment horizontal="left" vertical="top"/>
    </xf>
    <xf numFmtId="0" fontId="68" fillId="0" borderId="5" xfId="0" applyFont="1" applyBorder="1" applyAlignment="1">
      <alignment horizontal="center"/>
    </xf>
    <xf numFmtId="0" fontId="59" fillId="0" borderId="5" xfId="0" applyFont="1" applyBorder="1"/>
    <xf numFmtId="164" fontId="27" fillId="2" borderId="2" xfId="1" applyNumberFormat="1" applyFont="1" applyFill="1" applyBorder="1" applyAlignment="1">
      <alignment vertical="top"/>
    </xf>
    <xf numFmtId="164" fontId="27" fillId="0" borderId="11" xfId="1" applyNumberFormat="1" applyFont="1" applyBorder="1" applyAlignment="1">
      <alignment vertical="top"/>
    </xf>
    <xf numFmtId="0" fontId="90" fillId="0" borderId="0" xfId="0" applyFont="1" applyBorder="1" applyAlignment="1">
      <alignment horizontal="left"/>
    </xf>
    <xf numFmtId="0" fontId="90" fillId="0" borderId="3" xfId="0" applyFont="1" applyBorder="1" applyAlignment="1">
      <alignment horizontal="center"/>
    </xf>
    <xf numFmtId="0" fontId="90" fillId="0" borderId="11" xfId="0" applyFont="1" applyBorder="1" applyAlignment="1">
      <alignment horizontal="center"/>
    </xf>
    <xf numFmtId="0" fontId="90" fillId="0" borderId="6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5" xfId="0" applyFont="1" applyBorder="1"/>
    <xf numFmtId="0" fontId="10" fillId="0" borderId="1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1" xfId="0" applyFont="1" applyBorder="1"/>
    <xf numFmtId="0" fontId="91" fillId="0" borderId="12" xfId="0" applyFont="1" applyBorder="1" applyAlignment="1">
      <alignment horizontal="center"/>
    </xf>
    <xf numFmtId="0" fontId="91" fillId="0" borderId="15" xfId="0" applyFont="1" applyBorder="1"/>
    <xf numFmtId="0" fontId="91" fillId="0" borderId="14" xfId="0" applyFont="1" applyBorder="1"/>
    <xf numFmtId="0" fontId="90" fillId="0" borderId="12" xfId="0" applyFont="1" applyBorder="1" applyAlignment="1">
      <alignment horizontal="center"/>
    </xf>
    <xf numFmtId="0" fontId="90" fillId="0" borderId="15" xfId="0" applyFont="1" applyBorder="1" applyAlignment="1">
      <alignment horizontal="center"/>
    </xf>
    <xf numFmtId="0" fontId="90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0" fillId="0" borderId="14" xfId="0" applyFont="1" applyBorder="1" applyAlignment="1">
      <alignment textRotation="180"/>
    </xf>
    <xf numFmtId="0" fontId="10" fillId="0" borderId="3" xfId="0" applyFont="1" applyBorder="1"/>
    <xf numFmtId="0" fontId="12" fillId="0" borderId="0" xfId="0" applyFont="1" applyBorder="1" applyAlignment="1">
      <alignment horizontal="left"/>
    </xf>
    <xf numFmtId="49" fontId="27" fillId="0" borderId="15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56" fillId="0" borderId="0" xfId="0" applyFont="1" applyBorder="1" applyAlignment="1">
      <alignment horizontal="center" vertical="center" textRotation="177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4" fontId="62" fillId="0" borderId="0" xfId="1" applyNumberFormat="1" applyFont="1" applyBorder="1" applyAlignment="1">
      <alignment horizontal="center" vertical="center"/>
    </xf>
    <xf numFmtId="0" fontId="3" fillId="0" borderId="0" xfId="0" applyFont="1" applyAlignment="1">
      <alignment textRotation="180"/>
    </xf>
    <xf numFmtId="0" fontId="2" fillId="0" borderId="0" xfId="0" applyFont="1" applyBorder="1" applyAlignment="1">
      <alignment horizontal="center" textRotation="180"/>
    </xf>
    <xf numFmtId="164" fontId="8" fillId="0" borderId="1" xfId="1" applyNumberFormat="1" applyFont="1" applyBorder="1" applyAlignment="1">
      <alignment vertical="top"/>
    </xf>
    <xf numFmtId="164" fontId="8" fillId="0" borderId="1" xfId="2" applyNumberFormat="1" applyFont="1" applyBorder="1" applyAlignment="1">
      <alignment horizontal="left" vertical="top"/>
    </xf>
    <xf numFmtId="164" fontId="8" fillId="0" borderId="10" xfId="2" applyNumberFormat="1" applyFont="1" applyBorder="1" applyAlignment="1">
      <alignment horizontal="left" vertical="top"/>
    </xf>
    <xf numFmtId="164" fontId="8" fillId="0" borderId="4" xfId="2" applyNumberFormat="1" applyFont="1" applyBorder="1" applyAlignment="1">
      <alignment horizontal="left" vertical="top"/>
    </xf>
    <xf numFmtId="0" fontId="8" fillId="0" borderId="2" xfId="0" applyFont="1" applyBorder="1"/>
    <xf numFmtId="164" fontId="8" fillId="0" borderId="5" xfId="1" applyNumberFormat="1" applyFont="1" applyBorder="1" applyAlignment="1">
      <alignment vertical="top"/>
    </xf>
    <xf numFmtId="0" fontId="11" fillId="0" borderId="7" xfId="0" applyFont="1" applyBorder="1" applyAlignment="1">
      <alignment horizontal="center"/>
    </xf>
    <xf numFmtId="164" fontId="21" fillId="0" borderId="5" xfId="2" applyNumberFormat="1" applyFont="1" applyBorder="1" applyAlignment="1">
      <alignment horizontal="left" vertical="top"/>
    </xf>
    <xf numFmtId="164" fontId="8" fillId="0" borderId="2" xfId="2" applyNumberFormat="1" applyFont="1" applyBorder="1" applyAlignment="1">
      <alignment horizontal="left" vertical="top"/>
    </xf>
    <xf numFmtId="164" fontId="8" fillId="0" borderId="5" xfId="2" applyNumberFormat="1" applyFont="1" applyBorder="1" applyAlignment="1">
      <alignment horizontal="left" vertical="top"/>
    </xf>
    <xf numFmtId="49" fontId="11" fillId="0" borderId="9" xfId="0" applyNumberFormat="1" applyFont="1" applyBorder="1" applyAlignment="1">
      <alignment horizontal="center"/>
    </xf>
    <xf numFmtId="3" fontId="21" fillId="0" borderId="12" xfId="0" applyNumberFormat="1" applyFont="1" applyBorder="1"/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7" fillId="0" borderId="10" xfId="1" applyNumberFormat="1" applyFont="1" applyBorder="1" applyAlignment="1">
      <alignment horizontal="center" vertical="top"/>
    </xf>
    <xf numFmtId="49" fontId="27" fillId="0" borderId="0" xfId="1" applyNumberFormat="1" applyFont="1" applyFill="1" applyBorder="1" applyAlignment="1">
      <alignment horizontal="center" vertical="top"/>
    </xf>
    <xf numFmtId="164" fontId="62" fillId="0" borderId="1" xfId="1" applyNumberFormat="1" applyFont="1" applyBorder="1" applyAlignment="1">
      <alignment horizontal="left" vertical="top"/>
    </xf>
    <xf numFmtId="164" fontId="62" fillId="0" borderId="4" xfId="1" applyNumberFormat="1" applyFont="1" applyBorder="1" applyAlignment="1">
      <alignment horizontal="left" vertical="top"/>
    </xf>
    <xf numFmtId="164" fontId="92" fillId="0" borderId="2" xfId="1" applyNumberFormat="1" applyFont="1" applyBorder="1" applyAlignment="1">
      <alignment horizontal="left" vertical="top"/>
    </xf>
    <xf numFmtId="164" fontId="92" fillId="0" borderId="1" xfId="1" applyNumberFormat="1" applyFont="1" applyBorder="1" applyAlignment="1">
      <alignment horizontal="left" vertical="top"/>
    </xf>
    <xf numFmtId="164" fontId="92" fillId="0" borderId="12" xfId="1" applyNumberFormat="1" applyFont="1" applyBorder="1" applyAlignment="1">
      <alignment horizontal="left" vertical="top"/>
    </xf>
    <xf numFmtId="164" fontId="92" fillId="0" borderId="0" xfId="1" applyNumberFormat="1" applyFont="1" applyBorder="1" applyAlignment="1">
      <alignment horizontal="left" vertical="top"/>
    </xf>
    <xf numFmtId="164" fontId="92" fillId="0" borderId="10" xfId="1" applyNumberFormat="1" applyFont="1" applyBorder="1" applyAlignment="1">
      <alignment horizontal="left" vertical="top"/>
    </xf>
    <xf numFmtId="164" fontId="92" fillId="0" borderId="15" xfId="1" applyNumberFormat="1" applyFont="1" applyBorder="1" applyAlignment="1">
      <alignment horizontal="left" vertical="top"/>
    </xf>
    <xf numFmtId="164" fontId="92" fillId="0" borderId="5" xfId="1" applyNumberFormat="1" applyFont="1" applyBorder="1" applyAlignment="1">
      <alignment horizontal="left" vertical="top"/>
    </xf>
    <xf numFmtId="164" fontId="92" fillId="0" borderId="4" xfId="1" applyNumberFormat="1" applyFont="1" applyBorder="1" applyAlignment="1">
      <alignment horizontal="left" vertical="top"/>
    </xf>
    <xf numFmtId="164" fontId="92" fillId="0" borderId="14" xfId="1" applyNumberFormat="1" applyFont="1" applyBorder="1" applyAlignment="1">
      <alignment horizontal="left" vertical="top"/>
    </xf>
    <xf numFmtId="164" fontId="89" fillId="0" borderId="12" xfId="1" applyNumberFormat="1" applyFont="1" applyBorder="1" applyAlignment="1">
      <alignment horizontal="center" vertical="top"/>
    </xf>
    <xf numFmtId="164" fontId="89" fillId="0" borderId="15" xfId="1" applyNumberFormat="1" applyFont="1" applyBorder="1" applyAlignment="1">
      <alignment horizontal="center" vertical="top"/>
    </xf>
    <xf numFmtId="164" fontId="89" fillId="0" borderId="14" xfId="1" applyNumberFormat="1" applyFont="1" applyBorder="1" applyAlignment="1">
      <alignment horizontal="center" vertical="top"/>
    </xf>
    <xf numFmtId="0" fontId="0" fillId="0" borderId="5" xfId="0" applyFont="1" applyBorder="1"/>
    <xf numFmtId="0" fontId="0" fillId="0" borderId="2" xfId="0" applyFont="1" applyBorder="1"/>
    <xf numFmtId="0" fontId="0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Border="1" applyAlignment="1">
      <alignment vertical="top"/>
    </xf>
    <xf numFmtId="164" fontId="4" fillId="0" borderId="0" xfId="1" applyNumberFormat="1" applyFont="1" applyBorder="1" applyAlignment="1">
      <alignment horizontal="left" vertical="top"/>
    </xf>
    <xf numFmtId="3" fontId="2" fillId="0" borderId="0" xfId="0" applyNumberFormat="1" applyFont="1" applyBorder="1"/>
    <xf numFmtId="164" fontId="4" fillId="0" borderId="0" xfId="6" applyNumberFormat="1" applyFont="1" applyBorder="1" applyAlignment="1">
      <alignment horizontal="left" vertical="top"/>
    </xf>
    <xf numFmtId="164" fontId="21" fillId="0" borderId="0" xfId="9" applyNumberFormat="1" applyFont="1" applyBorder="1" applyAlignment="1">
      <alignment horizontal="left" vertical="top"/>
    </xf>
    <xf numFmtId="164" fontId="31" fillId="0" borderId="12" xfId="1" applyNumberFormat="1" applyFont="1" applyBorder="1" applyAlignment="1">
      <alignment horizontal="left" vertical="top"/>
    </xf>
    <xf numFmtId="164" fontId="31" fillId="0" borderId="3" xfId="1" applyNumberFormat="1" applyFont="1" applyBorder="1" applyAlignment="1">
      <alignment horizontal="left" vertical="top"/>
    </xf>
    <xf numFmtId="3" fontId="10" fillId="0" borderId="3" xfId="0" applyNumberFormat="1" applyFont="1" applyBorder="1" applyAlignment="1">
      <alignment horizontal="center"/>
    </xf>
    <xf numFmtId="3" fontId="10" fillId="0" borderId="12" xfId="0" applyNumberFormat="1" applyFont="1" applyBorder="1"/>
    <xf numFmtId="164" fontId="31" fillId="0" borderId="12" xfId="7" applyNumberFormat="1" applyFont="1" applyBorder="1" applyAlignment="1">
      <alignment horizontal="left" vertical="top"/>
    </xf>
    <xf numFmtId="164" fontId="31" fillId="0" borderId="15" xfId="1" applyNumberFormat="1" applyFont="1" applyBorder="1" applyAlignment="1">
      <alignment horizontal="left" vertical="top"/>
    </xf>
    <xf numFmtId="164" fontId="10" fillId="0" borderId="11" xfId="1" applyNumberFormat="1" applyFont="1" applyBorder="1" applyAlignment="1">
      <alignment horizontal="left" vertical="top"/>
    </xf>
    <xf numFmtId="3" fontId="10" fillId="0" borderId="11" xfId="0" applyNumberFormat="1" applyFont="1" applyBorder="1" applyAlignment="1">
      <alignment horizontal="center"/>
    </xf>
    <xf numFmtId="3" fontId="10" fillId="0" borderId="15" xfId="0" applyNumberFormat="1" applyFont="1" applyBorder="1"/>
    <xf numFmtId="0" fontId="10" fillId="0" borderId="11" xfId="0" applyFont="1" applyBorder="1" applyAlignment="1">
      <alignment horizontal="left"/>
    </xf>
    <xf numFmtId="164" fontId="31" fillId="0" borderId="0" xfId="1" applyNumberFormat="1" applyFont="1" applyBorder="1" applyAlignment="1">
      <alignment horizontal="left" vertical="top"/>
    </xf>
    <xf numFmtId="3" fontId="10" fillId="0" borderId="12" xfId="0" applyNumberFormat="1" applyFont="1" applyBorder="1" applyAlignment="1">
      <alignment horizontal="center"/>
    </xf>
    <xf numFmtId="164" fontId="31" fillId="0" borderId="10" xfId="1" applyNumberFormat="1" applyFont="1" applyBorder="1" applyAlignment="1">
      <alignment vertical="top"/>
    </xf>
    <xf numFmtId="3" fontId="10" fillId="0" borderId="15" xfId="0" applyNumberFormat="1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5" xfId="0" applyFont="1" applyBorder="1"/>
    <xf numFmtId="0" fontId="0" fillId="0" borderId="14" xfId="0" applyFont="1" applyBorder="1" applyAlignment="1">
      <alignment horizontal="center"/>
    </xf>
    <xf numFmtId="0" fontId="0" fillId="0" borderId="14" xfId="0" applyFont="1" applyBorder="1"/>
    <xf numFmtId="0" fontId="90" fillId="0" borderId="0" xfId="0" applyFont="1" applyBorder="1" applyAlignment="1">
      <alignment horizontal="center"/>
    </xf>
    <xf numFmtId="164" fontId="31" fillId="0" borderId="0" xfId="1" applyNumberFormat="1" applyFont="1" applyBorder="1" applyAlignment="1">
      <alignment vertical="top"/>
    </xf>
    <xf numFmtId="0" fontId="0" fillId="0" borderId="0" xfId="0" applyFont="1" applyBorder="1" applyAlignment="1">
      <alignment horizontal="center"/>
    </xf>
    <xf numFmtId="0" fontId="93" fillId="0" borderId="0" xfId="0" applyFont="1" applyBorder="1" applyAlignment="1">
      <alignment textRotation="180"/>
    </xf>
    <xf numFmtId="164" fontId="31" fillId="0" borderId="12" xfId="1" applyNumberFormat="1" applyFont="1" applyBorder="1" applyAlignment="1">
      <alignment vertical="top"/>
    </xf>
    <xf numFmtId="164" fontId="10" fillId="0" borderId="15" xfId="1" applyNumberFormat="1" applyFont="1" applyBorder="1" applyAlignment="1">
      <alignment vertical="top"/>
    </xf>
    <xf numFmtId="3" fontId="10" fillId="0" borderId="14" xfId="0" applyNumberFormat="1" applyFont="1" applyBorder="1" applyAlignment="1">
      <alignment horizontal="center"/>
    </xf>
    <xf numFmtId="3" fontId="10" fillId="0" borderId="14" xfId="0" applyNumberFormat="1" applyFont="1" applyBorder="1"/>
    <xf numFmtId="3" fontId="10" fillId="0" borderId="0" xfId="0" applyNumberFormat="1" applyFont="1" applyBorder="1" applyAlignment="1">
      <alignment horizontal="center"/>
    </xf>
    <xf numFmtId="3" fontId="10" fillId="0" borderId="0" xfId="0" applyNumberFormat="1" applyFont="1" applyBorder="1"/>
    <xf numFmtId="164" fontId="31" fillId="0" borderId="0" xfId="7" applyNumberFormat="1" applyFont="1" applyBorder="1" applyAlignment="1">
      <alignment vertical="top"/>
    </xf>
    <xf numFmtId="164" fontId="10" fillId="0" borderId="15" xfId="1" applyNumberFormat="1" applyFont="1" applyBorder="1" applyAlignment="1">
      <alignment horizontal="left" vertical="top"/>
    </xf>
    <xf numFmtId="164" fontId="10" fillId="0" borderId="14" xfId="1" applyNumberFormat="1" applyFont="1" applyBorder="1" applyAlignment="1">
      <alignment horizontal="left" vertical="top"/>
    </xf>
    <xf numFmtId="164" fontId="31" fillId="0" borderId="2" xfId="1" applyNumberFormat="1" applyFont="1" applyBorder="1" applyAlignment="1">
      <alignment vertical="top"/>
    </xf>
    <xf numFmtId="164" fontId="10" fillId="0" borderId="14" xfId="1" applyNumberFormat="1" applyFont="1" applyBorder="1" applyAlignment="1">
      <alignment vertical="top"/>
    </xf>
    <xf numFmtId="164" fontId="31" fillId="0" borderId="14" xfId="1" applyNumberFormat="1" applyFont="1" applyBorder="1" applyAlignment="1">
      <alignment horizontal="left" vertical="top"/>
    </xf>
    <xf numFmtId="164" fontId="10" fillId="0" borderId="0" xfId="1" applyNumberFormat="1" applyFont="1" applyBorder="1" applyAlignment="1">
      <alignment vertical="top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90" fillId="0" borderId="10" xfId="0" applyFont="1" applyBorder="1" applyAlignment="1">
      <alignment horizontal="center"/>
    </xf>
    <xf numFmtId="164" fontId="31" fillId="0" borderId="11" xfId="1" applyNumberFormat="1" applyFont="1" applyBorder="1" applyAlignment="1">
      <alignment horizontal="left" vertical="top"/>
    </xf>
    <xf numFmtId="0" fontId="31" fillId="0" borderId="12" xfId="0" applyFont="1" applyBorder="1"/>
    <xf numFmtId="164" fontId="31" fillId="0" borderId="2" xfId="1" applyNumberFormat="1" applyFont="1" applyBorder="1" applyAlignment="1">
      <alignment horizontal="left" vertical="top"/>
    </xf>
    <xf numFmtId="0" fontId="31" fillId="0" borderId="15" xfId="0" applyFont="1" applyBorder="1"/>
    <xf numFmtId="3" fontId="31" fillId="0" borderId="15" xfId="0" applyNumberFormat="1" applyFont="1" applyBorder="1" applyAlignment="1">
      <alignment horizontal="center"/>
    </xf>
    <xf numFmtId="3" fontId="31" fillId="0" borderId="15" xfId="0" applyNumberFormat="1" applyFont="1" applyBorder="1"/>
    <xf numFmtId="3" fontId="31" fillId="0" borderId="14" xfId="0" applyNumberFormat="1" applyFont="1" applyBorder="1" applyAlignment="1">
      <alignment horizontal="center"/>
    </xf>
    <xf numFmtId="3" fontId="31" fillId="0" borderId="14" xfId="0" applyNumberFormat="1" applyFont="1" applyBorder="1"/>
    <xf numFmtId="0" fontId="31" fillId="0" borderId="14" xfId="0" applyFont="1" applyBorder="1"/>
    <xf numFmtId="3" fontId="31" fillId="0" borderId="0" xfId="0" applyNumberFormat="1" applyFont="1" applyBorder="1" applyAlignment="1">
      <alignment horizontal="center"/>
    </xf>
    <xf numFmtId="3" fontId="31" fillId="0" borderId="0" xfId="0" applyNumberFormat="1" applyFont="1" applyBorder="1"/>
    <xf numFmtId="0" fontId="31" fillId="0" borderId="0" xfId="0" applyFont="1" applyBorder="1"/>
    <xf numFmtId="164" fontId="31" fillId="0" borderId="1" xfId="1" applyNumberFormat="1" applyFont="1" applyBorder="1" applyAlignment="1">
      <alignment horizontal="left" vertical="top"/>
    </xf>
    <xf numFmtId="164" fontId="31" fillId="0" borderId="10" xfId="1" applyNumberFormat="1" applyFont="1" applyBorder="1" applyAlignment="1">
      <alignment horizontal="left" vertical="top"/>
    </xf>
    <xf numFmtId="0" fontId="90" fillId="0" borderId="4" xfId="0" applyFont="1" applyBorder="1" applyAlignment="1">
      <alignment horizontal="center"/>
    </xf>
    <xf numFmtId="164" fontId="31" fillId="0" borderId="5" xfId="1" applyNumberFormat="1" applyFont="1" applyBorder="1" applyAlignment="1">
      <alignment horizontal="left" vertical="top"/>
    </xf>
    <xf numFmtId="164" fontId="31" fillId="0" borderId="5" xfId="1" applyNumberFormat="1" applyFont="1" applyBorder="1" applyAlignment="1">
      <alignment vertical="top"/>
    </xf>
    <xf numFmtId="3" fontId="10" fillId="0" borderId="6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4" fontId="10" fillId="0" borderId="6" xfId="1" applyNumberFormat="1" applyFont="1" applyBorder="1" applyAlignment="1">
      <alignment horizontal="left" vertical="top"/>
    </xf>
    <xf numFmtId="164" fontId="10" fillId="0" borderId="0" xfId="1" applyNumberFormat="1" applyFont="1" applyBorder="1" applyAlignment="1">
      <alignment horizontal="left" vertical="top"/>
    </xf>
    <xf numFmtId="164" fontId="31" fillId="0" borderId="6" xfId="1" applyNumberFormat="1" applyFont="1" applyBorder="1" applyAlignment="1">
      <alignment horizontal="left" vertical="top"/>
    </xf>
    <xf numFmtId="164" fontId="31" fillId="0" borderId="15" xfId="7" applyNumberFormat="1" applyFont="1" applyBorder="1" applyAlignment="1">
      <alignment vertical="top"/>
    </xf>
    <xf numFmtId="0" fontId="10" fillId="0" borderId="11" xfId="0" applyFont="1" applyBorder="1" applyAlignment="1">
      <alignment horizontal="center"/>
    </xf>
    <xf numFmtId="164" fontId="31" fillId="0" borderId="14" xfId="7" applyNumberFormat="1" applyFont="1" applyBorder="1" applyAlignment="1">
      <alignment vertical="top"/>
    </xf>
    <xf numFmtId="3" fontId="10" fillId="0" borderId="2" xfId="0" applyNumberFormat="1" applyFont="1" applyBorder="1"/>
    <xf numFmtId="164" fontId="31" fillId="0" borderId="15" xfId="1" applyNumberFormat="1" applyFont="1" applyBorder="1" applyAlignment="1">
      <alignment horizontal="left" vertical="center"/>
    </xf>
    <xf numFmtId="164" fontId="31" fillId="0" borderId="14" xfId="1" applyNumberFormat="1" applyFont="1" applyBorder="1" applyAlignment="1">
      <alignment horizontal="left" vertical="center"/>
    </xf>
    <xf numFmtId="164" fontId="31" fillId="0" borderId="4" xfId="1" applyNumberFormat="1" applyFont="1" applyBorder="1" applyAlignment="1">
      <alignment horizontal="left" vertical="top"/>
    </xf>
    <xf numFmtId="0" fontId="90" fillId="0" borderId="7" xfId="0" applyFont="1" applyBorder="1" applyAlignment="1">
      <alignment horizontal="center"/>
    </xf>
    <xf numFmtId="49" fontId="90" fillId="0" borderId="7" xfId="0" applyNumberFormat="1" applyFont="1" applyBorder="1" applyAlignment="1">
      <alignment horizontal="center"/>
    </xf>
    <xf numFmtId="164" fontId="90" fillId="0" borderId="7" xfId="1" applyNumberFormat="1" applyFont="1" applyBorder="1" applyAlignment="1">
      <alignment horizontal="center"/>
    </xf>
    <xf numFmtId="0" fontId="0" fillId="0" borderId="6" xfId="0" applyBorder="1"/>
    <xf numFmtId="0" fontId="10" fillId="0" borderId="0" xfId="0" applyFont="1" applyBorder="1" applyAlignment="1">
      <alignment horizontal="left"/>
    </xf>
    <xf numFmtId="3" fontId="10" fillId="0" borderId="2" xfId="0" applyNumberFormat="1" applyFont="1" applyBorder="1" applyAlignment="1">
      <alignment horizontal="center"/>
    </xf>
    <xf numFmtId="164" fontId="31" fillId="0" borderId="15" xfId="7" applyNumberFormat="1" applyFont="1" applyBorder="1" applyAlignment="1">
      <alignment horizontal="left" vertical="top"/>
    </xf>
    <xf numFmtId="3" fontId="10" fillId="0" borderId="5" xfId="0" applyNumberFormat="1" applyFont="1" applyBorder="1"/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49" fontId="35" fillId="0" borderId="14" xfId="0" applyNumberFormat="1" applyFont="1" applyBorder="1" applyAlignment="1"/>
    <xf numFmtId="49" fontId="35" fillId="0" borderId="14" xfId="0" applyNumberFormat="1" applyFont="1" applyBorder="1" applyAlignment="1">
      <alignment horizontal="center"/>
    </xf>
    <xf numFmtId="49" fontId="11" fillId="0" borderId="14" xfId="0" applyNumberFormat="1" applyFont="1" applyBorder="1" applyAlignment="1"/>
    <xf numFmtId="0" fontId="90" fillId="0" borderId="14" xfId="0" applyFont="1" applyBorder="1"/>
    <xf numFmtId="164" fontId="8" fillId="0" borderId="12" xfId="1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94" fillId="0" borderId="2" xfId="0" applyFont="1" applyBorder="1"/>
    <xf numFmtId="0" fontId="94" fillId="0" borderId="12" xfId="0" applyFont="1" applyBorder="1"/>
    <xf numFmtId="164" fontId="95" fillId="0" borderId="2" xfId="1" applyNumberFormat="1" applyFont="1" applyBorder="1" applyAlignment="1">
      <alignment horizontal="center" vertical="top"/>
    </xf>
    <xf numFmtId="3" fontId="94" fillId="0" borderId="12" xfId="0" applyNumberFormat="1" applyFont="1" applyBorder="1" applyAlignment="1">
      <alignment horizontal="center"/>
    </xf>
    <xf numFmtId="3" fontId="94" fillId="0" borderId="2" xfId="0" applyNumberFormat="1" applyFont="1" applyBorder="1" applyAlignment="1">
      <alignment horizontal="center"/>
    </xf>
    <xf numFmtId="0" fontId="94" fillId="0" borderId="12" xfId="0" applyFont="1" applyBorder="1" applyAlignment="1">
      <alignment horizontal="center"/>
    </xf>
    <xf numFmtId="0" fontId="94" fillId="0" borderId="0" xfId="0" applyFont="1" applyBorder="1"/>
    <xf numFmtId="0" fontId="94" fillId="0" borderId="15" xfId="0" applyFont="1" applyBorder="1"/>
    <xf numFmtId="164" fontId="95" fillId="0" borderId="0" xfId="1" applyNumberFormat="1" applyFont="1" applyBorder="1" applyAlignment="1">
      <alignment horizontal="center" vertical="top"/>
    </xf>
    <xf numFmtId="0" fontId="94" fillId="0" borderId="15" xfId="0" applyFont="1" applyBorder="1" applyAlignment="1">
      <alignment horizontal="center"/>
    </xf>
    <xf numFmtId="0" fontId="94" fillId="0" borderId="0" xfId="0" applyFont="1" applyBorder="1" applyAlignment="1">
      <alignment horizontal="center"/>
    </xf>
    <xf numFmtId="0" fontId="94" fillId="0" borderId="5" xfId="0" applyFont="1" applyBorder="1"/>
    <xf numFmtId="0" fontId="94" fillId="0" borderId="14" xfId="0" applyFont="1" applyBorder="1"/>
    <xf numFmtId="164" fontId="95" fillId="0" borderId="5" xfId="1" applyNumberFormat="1" applyFont="1" applyBorder="1" applyAlignment="1">
      <alignment horizontal="center" vertical="top"/>
    </xf>
    <xf numFmtId="0" fontId="94" fillId="0" borderId="14" xfId="0" applyFont="1" applyBorder="1" applyAlignment="1">
      <alignment horizontal="center"/>
    </xf>
    <xf numFmtId="0" fontId="94" fillId="0" borderId="5" xfId="0" applyFont="1" applyBorder="1" applyAlignment="1">
      <alignment horizontal="center"/>
    </xf>
    <xf numFmtId="49" fontId="95" fillId="0" borderId="12" xfId="0" applyNumberFormat="1" applyFont="1" applyBorder="1" applyAlignment="1">
      <alignment horizontal="center"/>
    </xf>
    <xf numFmtId="164" fontId="94" fillId="0" borderId="2" xfId="1" applyNumberFormat="1" applyFont="1" applyBorder="1" applyAlignment="1">
      <alignment horizontal="left" vertical="center"/>
    </xf>
    <xf numFmtId="0" fontId="95" fillId="0" borderId="2" xfId="0" applyFont="1" applyBorder="1" applyAlignment="1">
      <alignment horizontal="center"/>
    </xf>
    <xf numFmtId="49" fontId="95" fillId="0" borderId="15" xfId="0" applyNumberFormat="1" applyFont="1" applyBorder="1" applyAlignment="1">
      <alignment horizontal="center"/>
    </xf>
    <xf numFmtId="164" fontId="94" fillId="0" borderId="0" xfId="1" applyNumberFormat="1" applyFont="1" applyBorder="1" applyAlignment="1">
      <alignment horizontal="left" vertical="center"/>
    </xf>
    <xf numFmtId="164" fontId="94" fillId="0" borderId="15" xfId="1" applyNumberFormat="1" applyFont="1" applyBorder="1" applyAlignment="1">
      <alignment horizontal="center" vertical="center"/>
    </xf>
    <xf numFmtId="49" fontId="95" fillId="0" borderId="14" xfId="0" applyNumberFormat="1" applyFont="1" applyBorder="1" applyAlignment="1">
      <alignment horizontal="center"/>
    </xf>
    <xf numFmtId="164" fontId="94" fillId="0" borderId="5" xfId="1" applyNumberFormat="1" applyFont="1" applyBorder="1" applyAlignment="1">
      <alignment horizontal="left" vertical="center"/>
    </xf>
    <xf numFmtId="0" fontId="95" fillId="0" borderId="0" xfId="0" applyFont="1" applyBorder="1" applyAlignment="1">
      <alignment horizontal="center"/>
    </xf>
    <xf numFmtId="164" fontId="94" fillId="0" borderId="12" xfId="1" applyNumberFormat="1" applyFont="1" applyBorder="1" applyAlignment="1">
      <alignment vertical="top"/>
    </xf>
    <xf numFmtId="164" fontId="94" fillId="0" borderId="2" xfId="1" applyNumberFormat="1" applyFont="1" applyBorder="1" applyAlignment="1">
      <alignment horizontal="left" vertical="top"/>
    </xf>
    <xf numFmtId="164" fontId="94" fillId="0" borderId="12" xfId="1" applyNumberFormat="1" applyFont="1" applyBorder="1" applyAlignment="1">
      <alignment horizontal="center" vertical="center"/>
    </xf>
    <xf numFmtId="3" fontId="94" fillId="0" borderId="12" xfId="0" applyNumberFormat="1" applyFont="1" applyBorder="1"/>
    <xf numFmtId="0" fontId="94" fillId="0" borderId="3" xfId="0" applyFont="1" applyBorder="1"/>
    <xf numFmtId="164" fontId="94" fillId="0" borderId="15" xfId="1" applyNumberFormat="1" applyFont="1" applyBorder="1" applyAlignment="1">
      <alignment horizontal="left" vertical="center"/>
    </xf>
    <xf numFmtId="0" fontId="94" fillId="0" borderId="11" xfId="0" applyFont="1" applyBorder="1"/>
    <xf numFmtId="164" fontId="94" fillId="0" borderId="14" xfId="1" applyNumberFormat="1" applyFont="1" applyBorder="1" applyAlignment="1">
      <alignment horizontal="left" vertical="center"/>
    </xf>
    <xf numFmtId="164" fontId="94" fillId="0" borderId="5" xfId="1" applyNumberFormat="1" applyFont="1" applyBorder="1" applyAlignment="1">
      <alignment horizontal="left" vertical="top"/>
    </xf>
    <xf numFmtId="164" fontId="96" fillId="0" borderId="14" xfId="1" applyNumberFormat="1" applyFont="1" applyBorder="1" applyAlignment="1">
      <alignment horizontal="left" vertical="center"/>
    </xf>
    <xf numFmtId="0" fontId="94" fillId="0" borderId="6" xfId="0" applyFont="1" applyBorder="1"/>
    <xf numFmtId="0" fontId="94" fillId="0" borderId="1" xfId="0" applyFont="1" applyBorder="1"/>
    <xf numFmtId="164" fontId="94" fillId="0" borderId="10" xfId="1" applyNumberFormat="1" applyFont="1" applyBorder="1" applyAlignment="1">
      <alignment horizontal="center" vertical="center"/>
    </xf>
    <xf numFmtId="0" fontId="94" fillId="0" borderId="10" xfId="0" applyFont="1" applyBorder="1"/>
    <xf numFmtId="0" fontId="94" fillId="0" borderId="4" xfId="0" applyFont="1" applyBorder="1"/>
    <xf numFmtId="164" fontId="20" fillId="0" borderId="2" xfId="1" applyNumberFormat="1" applyFont="1" applyBorder="1" applyAlignment="1">
      <alignment horizontal="center" vertical="center"/>
    </xf>
    <xf numFmtId="164" fontId="12" fillId="0" borderId="5" xfId="1" applyNumberFormat="1" applyFont="1" applyBorder="1" applyAlignment="1">
      <alignment horizontal="center" vertical="top"/>
    </xf>
    <xf numFmtId="49" fontId="12" fillId="0" borderId="5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3" fontId="0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164" fontId="7" fillId="0" borderId="0" xfId="2" applyNumberFormat="1" applyFont="1" applyBorder="1" applyAlignment="1">
      <alignment horizontal="left" vertical="top"/>
    </xf>
    <xf numFmtId="164" fontId="7" fillId="0" borderId="0" xfId="2" applyNumberFormat="1" applyFont="1" applyBorder="1" applyAlignment="1">
      <alignment horizontal="center" vertical="top"/>
    </xf>
    <xf numFmtId="0" fontId="85" fillId="0" borderId="0" xfId="0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0" fontId="13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9" fillId="0" borderId="0" xfId="0" applyFont="1" applyBorder="1" applyAlignment="1">
      <alignment horizontal="center" vertical="top" wrapText="1"/>
    </xf>
    <xf numFmtId="0" fontId="36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0" xfId="0" applyFont="1" applyAlignment="1">
      <alignment horizontal="center" textRotation="180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3" fontId="12" fillId="0" borderId="0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0" fontId="17" fillId="0" borderId="0" xfId="0" applyFont="1" applyBorder="1" applyAlignment="1">
      <alignment horizontal="center"/>
    </xf>
    <xf numFmtId="0" fontId="90" fillId="0" borderId="1" xfId="0" applyFont="1" applyBorder="1" applyAlignment="1">
      <alignment horizontal="center"/>
    </xf>
    <xf numFmtId="0" fontId="90" fillId="0" borderId="2" xfId="0" applyFont="1" applyBorder="1" applyAlignment="1">
      <alignment horizontal="center"/>
    </xf>
    <xf numFmtId="0" fontId="90" fillId="0" borderId="3" xfId="0" applyFont="1" applyBorder="1" applyAlignment="1">
      <alignment horizontal="center"/>
    </xf>
    <xf numFmtId="0" fontId="90" fillId="0" borderId="10" xfId="0" applyFont="1" applyBorder="1" applyAlignment="1">
      <alignment horizontal="center"/>
    </xf>
    <xf numFmtId="0" fontId="90" fillId="0" borderId="0" xfId="0" applyFont="1" applyBorder="1" applyAlignment="1">
      <alignment horizontal="center"/>
    </xf>
    <xf numFmtId="0" fontId="90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57" fillId="0" borderId="0" xfId="0" applyFont="1" applyAlignment="1">
      <alignment horizontal="center" textRotation="180"/>
    </xf>
    <xf numFmtId="0" fontId="43" fillId="0" borderId="0" xfId="0" applyFont="1" applyAlignment="1">
      <alignment horizontal="center" textRotation="180"/>
    </xf>
    <xf numFmtId="0" fontId="2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9" fillId="0" borderId="1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2" fillId="0" borderId="14" xfId="0" applyFont="1" applyBorder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</cellXfs>
  <cellStyles count="27">
    <cellStyle name="Normal 2" xfId="25"/>
    <cellStyle name="เครื่องหมายจุลภาค" xfId="1" builtinId="3"/>
    <cellStyle name="เครื่องหมายจุลภาค 10" xfId="10"/>
    <cellStyle name="เครื่องหมายจุลภาค 11" xfId="11"/>
    <cellStyle name="เครื่องหมายจุลภาค 12" xfId="12"/>
    <cellStyle name="เครื่องหมายจุลภาค 13" xfId="13"/>
    <cellStyle name="เครื่องหมายจุลภาค 14" xfId="14"/>
    <cellStyle name="เครื่องหมายจุลภาค 15" xfId="15"/>
    <cellStyle name="เครื่องหมายจุลภาค 16" xfId="16"/>
    <cellStyle name="เครื่องหมายจุลภาค 17" xfId="17"/>
    <cellStyle name="เครื่องหมายจุลภาค 18" xfId="18"/>
    <cellStyle name="เครื่องหมายจุลภาค 19" xfId="19"/>
    <cellStyle name="เครื่องหมายจุลภาค 2" xfId="2"/>
    <cellStyle name="เครื่องหมายจุลภาค 20" xfId="20"/>
    <cellStyle name="เครื่องหมายจุลภาค 21" xfId="21"/>
    <cellStyle name="เครื่องหมายจุลภาค 22" xfId="22"/>
    <cellStyle name="เครื่องหมายจุลภาค 23" xfId="23"/>
    <cellStyle name="เครื่องหมายจุลภาค 24" xfId="24"/>
    <cellStyle name="เครื่องหมายจุลภาค 3" xfId="3"/>
    <cellStyle name="เครื่องหมายจุลภาค 4" xfId="4"/>
    <cellStyle name="เครื่องหมายจุลภาค 5" xfId="5"/>
    <cellStyle name="เครื่องหมายจุลภาค 6" xfId="6"/>
    <cellStyle name="เครื่องหมายจุลภาค 7" xfId="7"/>
    <cellStyle name="เครื่องหมายจุลภาค 8" xfId="8"/>
    <cellStyle name="เครื่องหมายจุลภาค 9" xfId="9"/>
    <cellStyle name="ปกติ" xfId="0" builtinId="0"/>
    <cellStyle name="ปกติ 2" xfId="26"/>
  </cellStyles>
  <dxfs count="0"/>
  <tableStyles count="0" defaultTableStyle="TableStyleMedium9" defaultPivotStyle="PivotStyleLight16"/>
  <colors>
    <mruColors>
      <color rgb="FF2042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4.png"/><Relationship Id="rId1" Type="http://schemas.openxmlformats.org/officeDocument/2006/relationships/image" Target="../media/image5.jpeg"/><Relationship Id="rId4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240610</xdr:colOff>
      <xdr:row>4</xdr:row>
      <xdr:rowOff>211619</xdr:rowOff>
    </xdr:from>
    <xdr:to>
      <xdr:col>7</xdr:col>
      <xdr:colOff>363192</xdr:colOff>
      <xdr:row>19</xdr:row>
      <xdr:rowOff>41412</xdr:rowOff>
    </xdr:to>
    <xdr:pic>
      <xdr:nvPicPr>
        <xdr:cNvPr id="17" name="รูปภาพ 16" descr="แผนที่ตำบลบ้านแดง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936" y="1545119"/>
          <a:ext cx="5133560" cy="4426641"/>
        </a:xfrm>
        <a:prstGeom prst="rect">
          <a:avLst/>
        </a:prstGeom>
      </xdr:spPr>
    </xdr:pic>
    <xdr:clientData/>
  </xdr:twoCellAnchor>
  <xdr:twoCellAnchor>
    <xdr:from>
      <xdr:col>6</xdr:col>
      <xdr:colOff>534642</xdr:colOff>
      <xdr:row>9</xdr:row>
      <xdr:rowOff>13666</xdr:rowOff>
    </xdr:from>
    <xdr:to>
      <xdr:col>7</xdr:col>
      <xdr:colOff>448917</xdr:colOff>
      <xdr:row>9</xdr:row>
      <xdr:rowOff>282023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4990685" y="2879449"/>
          <a:ext cx="1123536" cy="268357"/>
        </a:xfrm>
        <a:prstGeom prst="wedgeRoundRectCallout">
          <a:avLst>
            <a:gd name="adj1" fmla="val -83505"/>
            <a:gd name="adj2" fmla="val 6071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บ้านแดง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3</xdr:col>
      <xdr:colOff>903218</xdr:colOff>
      <xdr:row>7</xdr:row>
      <xdr:rowOff>151572</xdr:rowOff>
    </xdr:from>
    <xdr:to>
      <xdr:col>4</xdr:col>
      <xdr:colOff>531743</xdr:colOff>
      <xdr:row>8</xdr:row>
      <xdr:rowOff>111816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2245001" y="2404442"/>
          <a:ext cx="705264" cy="266700"/>
        </a:xfrm>
        <a:prstGeom prst="wedgeRoundRectCallout">
          <a:avLst>
            <a:gd name="adj1" fmla="val 70343"/>
            <a:gd name="adj2" fmla="val 9452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บ้านแดง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2</xdr:col>
      <xdr:colOff>165654</xdr:colOff>
      <xdr:row>7</xdr:row>
      <xdr:rowOff>179319</xdr:rowOff>
    </xdr:from>
    <xdr:to>
      <xdr:col>3</xdr:col>
      <xdr:colOff>389285</xdr:colOff>
      <xdr:row>8</xdr:row>
      <xdr:rowOff>141220</xdr:rowOff>
    </xdr:to>
    <xdr:sp macro="" textlink="">
      <xdr:nvSpPr>
        <xdr:cNvPr id="1029" name="AutoShape 5"/>
        <xdr:cNvSpPr>
          <a:spLocks noChangeArrowheads="1"/>
        </xdr:cNvSpPr>
      </xdr:nvSpPr>
      <xdr:spPr bwMode="auto">
        <a:xfrm>
          <a:off x="819980" y="2432189"/>
          <a:ext cx="911088" cy="268357"/>
        </a:xfrm>
        <a:prstGeom prst="wedgeRoundRectCallout">
          <a:avLst>
            <a:gd name="adj1" fmla="val 190856"/>
            <a:gd name="adj2" fmla="val 21071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บ้านแดง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1</xdr:col>
      <xdr:colOff>231913</xdr:colOff>
      <xdr:row>10</xdr:row>
      <xdr:rowOff>253862</xdr:rowOff>
    </xdr:from>
    <xdr:to>
      <xdr:col>3</xdr:col>
      <xdr:colOff>116371</xdr:colOff>
      <xdr:row>11</xdr:row>
      <xdr:rowOff>215761</xdr:rowOff>
    </xdr:to>
    <xdr:sp macro="" textlink="">
      <xdr:nvSpPr>
        <xdr:cNvPr id="1031" name="AutoShape 7"/>
        <xdr:cNvSpPr>
          <a:spLocks noChangeArrowheads="1"/>
        </xdr:cNvSpPr>
      </xdr:nvSpPr>
      <xdr:spPr bwMode="auto">
        <a:xfrm>
          <a:off x="596348" y="3426101"/>
          <a:ext cx="944632" cy="268356"/>
        </a:xfrm>
        <a:prstGeom prst="wedgeRoundRectCallout">
          <a:avLst>
            <a:gd name="adj1" fmla="val 71507"/>
            <a:gd name="adj2" fmla="val 110715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บ้านดงยาง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1</xdr:col>
      <xdr:colOff>267114</xdr:colOff>
      <xdr:row>13</xdr:row>
      <xdr:rowOff>203752</xdr:rowOff>
    </xdr:from>
    <xdr:to>
      <xdr:col>3</xdr:col>
      <xdr:colOff>275397</xdr:colOff>
      <xdr:row>14</xdr:row>
      <xdr:rowOff>194228</xdr:rowOff>
    </xdr:to>
    <xdr:sp macro="" textlink="">
      <xdr:nvSpPr>
        <xdr:cNvPr id="1033" name="AutoShape 9"/>
        <xdr:cNvSpPr>
          <a:spLocks noChangeArrowheads="1"/>
        </xdr:cNvSpPr>
      </xdr:nvSpPr>
      <xdr:spPr bwMode="auto">
        <a:xfrm>
          <a:off x="631549" y="4295361"/>
          <a:ext cx="985631" cy="296932"/>
        </a:xfrm>
        <a:prstGeom prst="wedgeRoundRectCallout">
          <a:avLst>
            <a:gd name="adj1" fmla="val 111041"/>
            <a:gd name="adj2" fmla="val -23501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บ้านพรพิบูลย์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2</xdr:col>
      <xdr:colOff>26090</xdr:colOff>
      <xdr:row>17</xdr:row>
      <xdr:rowOff>14494</xdr:rowOff>
    </xdr:from>
    <xdr:to>
      <xdr:col>3</xdr:col>
      <xdr:colOff>248064</xdr:colOff>
      <xdr:row>17</xdr:row>
      <xdr:rowOff>282851</xdr:rowOff>
    </xdr:to>
    <xdr:sp macro="" textlink="">
      <xdr:nvSpPr>
        <xdr:cNvPr id="1039" name="AutoShape 15"/>
        <xdr:cNvSpPr>
          <a:spLocks noChangeArrowheads="1"/>
        </xdr:cNvSpPr>
      </xdr:nvSpPr>
      <xdr:spPr bwMode="auto">
        <a:xfrm>
          <a:off x="680416" y="5331929"/>
          <a:ext cx="909431" cy="268357"/>
        </a:xfrm>
        <a:prstGeom prst="wedgeRoundRectCallout">
          <a:avLst>
            <a:gd name="adj1" fmla="val 202866"/>
            <a:gd name="adj2" fmla="val -31071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บ้านดงไร่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2</xdr:col>
      <xdr:colOff>63775</xdr:colOff>
      <xdr:row>8</xdr:row>
      <xdr:rowOff>301073</xdr:rowOff>
    </xdr:from>
    <xdr:to>
      <xdr:col>3</xdr:col>
      <xdr:colOff>254275</xdr:colOff>
      <xdr:row>9</xdr:row>
      <xdr:rowOff>262973</xdr:rowOff>
    </xdr:to>
    <xdr:sp macro="" textlink="">
      <xdr:nvSpPr>
        <xdr:cNvPr id="1040" name="AutoShape 16"/>
        <xdr:cNvSpPr>
          <a:spLocks noChangeArrowheads="1"/>
        </xdr:cNvSpPr>
      </xdr:nvSpPr>
      <xdr:spPr bwMode="auto">
        <a:xfrm>
          <a:off x="718101" y="2860399"/>
          <a:ext cx="877957" cy="268357"/>
        </a:xfrm>
        <a:prstGeom prst="wedgeRoundRectCallout">
          <a:avLst>
            <a:gd name="adj1" fmla="val 141093"/>
            <a:gd name="adj2" fmla="val 1785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บ้านโพธิ์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6</xdr:col>
      <xdr:colOff>72475</xdr:colOff>
      <xdr:row>18</xdr:row>
      <xdr:rowOff>175187</xdr:rowOff>
    </xdr:from>
    <xdr:to>
      <xdr:col>7</xdr:col>
      <xdr:colOff>482049</xdr:colOff>
      <xdr:row>19</xdr:row>
      <xdr:rowOff>281618</xdr:rowOff>
    </xdr:to>
    <xdr:sp macro="" textlink="">
      <xdr:nvSpPr>
        <xdr:cNvPr id="1038" name="AutoShape 14"/>
        <xdr:cNvSpPr>
          <a:spLocks noChangeArrowheads="1"/>
        </xdr:cNvSpPr>
      </xdr:nvSpPr>
      <xdr:spPr bwMode="auto">
        <a:xfrm>
          <a:off x="4528518" y="5799078"/>
          <a:ext cx="1618835" cy="412888"/>
        </a:xfrm>
        <a:prstGeom prst="wedgeRoundRectCallout">
          <a:avLst>
            <a:gd name="adj1" fmla="val -64555"/>
            <a:gd name="adj2" fmla="val -16303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บ้านไชยวานพัฒนา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6</xdr:col>
      <xdr:colOff>985631</xdr:colOff>
      <xdr:row>12</xdr:row>
      <xdr:rowOff>182223</xdr:rowOff>
    </xdr:from>
    <xdr:to>
      <xdr:col>7</xdr:col>
      <xdr:colOff>771526</xdr:colOff>
      <xdr:row>13</xdr:row>
      <xdr:rowOff>201273</xdr:rowOff>
    </xdr:to>
    <xdr:sp macro="" textlink="">
      <xdr:nvSpPr>
        <xdr:cNvPr id="1030" name="AutoShape 6"/>
        <xdr:cNvSpPr>
          <a:spLocks noChangeArrowheads="1"/>
        </xdr:cNvSpPr>
      </xdr:nvSpPr>
      <xdr:spPr bwMode="auto">
        <a:xfrm>
          <a:off x="5441674" y="3967375"/>
          <a:ext cx="995156" cy="325507"/>
        </a:xfrm>
        <a:prstGeom prst="wedgeRoundRectCallout">
          <a:avLst>
            <a:gd name="adj1" fmla="val -225240"/>
            <a:gd name="adj2" fmla="val -86765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บ้านแดง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6</xdr:col>
      <xdr:colOff>835720</xdr:colOff>
      <xdr:row>10</xdr:row>
      <xdr:rowOff>228603</xdr:rowOff>
    </xdr:from>
    <xdr:to>
      <xdr:col>7</xdr:col>
      <xdr:colOff>683321</xdr:colOff>
      <xdr:row>12</xdr:row>
      <xdr:rowOff>3</xdr:rowOff>
    </xdr:to>
    <xdr:sp macro="" textlink="">
      <xdr:nvSpPr>
        <xdr:cNvPr id="1032" name="AutoShape 8"/>
        <xdr:cNvSpPr>
          <a:spLocks noChangeArrowheads="1"/>
        </xdr:cNvSpPr>
      </xdr:nvSpPr>
      <xdr:spPr bwMode="auto">
        <a:xfrm>
          <a:off x="5291763" y="3400842"/>
          <a:ext cx="1056862" cy="384313"/>
        </a:xfrm>
        <a:prstGeom prst="wedgeRoundRectCallout">
          <a:avLst>
            <a:gd name="adj1" fmla="val -134163"/>
            <a:gd name="adj2" fmla="val 1640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บ้านโนนดู่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5</xdr:col>
      <xdr:colOff>269599</xdr:colOff>
      <xdr:row>3</xdr:row>
      <xdr:rowOff>73716</xdr:rowOff>
    </xdr:from>
    <xdr:to>
      <xdr:col>6</xdr:col>
      <xdr:colOff>583923</xdr:colOff>
      <xdr:row>4</xdr:row>
      <xdr:rowOff>35616</xdr:rowOff>
    </xdr:to>
    <xdr:sp macro="" textlink="">
      <xdr:nvSpPr>
        <xdr:cNvPr id="1035" name="AutoShape 11"/>
        <xdr:cNvSpPr>
          <a:spLocks noChangeArrowheads="1"/>
        </xdr:cNvSpPr>
      </xdr:nvSpPr>
      <xdr:spPr bwMode="auto">
        <a:xfrm>
          <a:off x="3317599" y="1100759"/>
          <a:ext cx="1150867" cy="268357"/>
        </a:xfrm>
        <a:prstGeom prst="wedgeRoundRectCallout">
          <a:avLst>
            <a:gd name="adj1" fmla="val -21927"/>
            <a:gd name="adj2" fmla="val 56892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บ้านดอนเขือง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6</xdr:col>
      <xdr:colOff>1011307</xdr:colOff>
      <xdr:row>14</xdr:row>
      <xdr:rowOff>130865</xdr:rowOff>
    </xdr:from>
    <xdr:to>
      <xdr:col>7</xdr:col>
      <xdr:colOff>1068457</xdr:colOff>
      <xdr:row>15</xdr:row>
      <xdr:rowOff>92764</xdr:rowOff>
    </xdr:to>
    <xdr:sp macro="" textlink="">
      <xdr:nvSpPr>
        <xdr:cNvPr id="1036" name="AutoShape 12"/>
        <xdr:cNvSpPr>
          <a:spLocks noChangeArrowheads="1"/>
        </xdr:cNvSpPr>
      </xdr:nvSpPr>
      <xdr:spPr bwMode="auto">
        <a:xfrm>
          <a:off x="5467350" y="4528930"/>
          <a:ext cx="1266411" cy="268356"/>
        </a:xfrm>
        <a:prstGeom prst="wedgeRoundRectCallout">
          <a:avLst>
            <a:gd name="adj1" fmla="val -149125"/>
            <a:gd name="adj2" fmla="val -3928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บ้านโนนลือชัย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6</xdr:col>
      <xdr:colOff>944218</xdr:colOff>
      <xdr:row>15</xdr:row>
      <xdr:rowOff>295692</xdr:rowOff>
    </xdr:from>
    <xdr:to>
      <xdr:col>7</xdr:col>
      <xdr:colOff>977349</xdr:colOff>
      <xdr:row>17</xdr:row>
      <xdr:rowOff>17810</xdr:rowOff>
    </xdr:to>
    <xdr:sp macro="" textlink="">
      <xdr:nvSpPr>
        <xdr:cNvPr id="1037" name="AutoShape 13"/>
        <xdr:cNvSpPr>
          <a:spLocks noChangeArrowheads="1"/>
        </xdr:cNvSpPr>
      </xdr:nvSpPr>
      <xdr:spPr bwMode="auto">
        <a:xfrm>
          <a:off x="5400261" y="5000214"/>
          <a:ext cx="1242392" cy="335031"/>
        </a:xfrm>
        <a:prstGeom prst="wedgeRoundRectCallout">
          <a:avLst>
            <a:gd name="adj1" fmla="val -106922"/>
            <a:gd name="adj2" fmla="val -6043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บ้านไชยวานน้อย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6</xdr:col>
      <xdr:colOff>579784</xdr:colOff>
      <xdr:row>5</xdr:row>
      <xdr:rowOff>289063</xdr:rowOff>
    </xdr:from>
    <xdr:to>
      <xdr:col>7</xdr:col>
      <xdr:colOff>913159</xdr:colOff>
      <xdr:row>7</xdr:row>
      <xdr:rowOff>20706</xdr:rowOff>
    </xdr:to>
    <xdr:sp macro="" textlink="">
      <xdr:nvSpPr>
        <xdr:cNvPr id="1034" name="AutoShape 10"/>
        <xdr:cNvSpPr>
          <a:spLocks noChangeArrowheads="1"/>
        </xdr:cNvSpPr>
      </xdr:nvSpPr>
      <xdr:spPr bwMode="auto">
        <a:xfrm>
          <a:off x="5035827" y="1929020"/>
          <a:ext cx="1542636" cy="344556"/>
        </a:xfrm>
        <a:prstGeom prst="wedgeRoundRectCallout">
          <a:avLst>
            <a:gd name="adj1" fmla="val -79029"/>
            <a:gd name="adj2" fmla="val 778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บ้านหนองผักแว่น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4</xdr:col>
      <xdr:colOff>45968</xdr:colOff>
      <xdr:row>5</xdr:row>
      <xdr:rowOff>144532</xdr:rowOff>
    </xdr:from>
    <xdr:to>
      <xdr:col>4</xdr:col>
      <xdr:colOff>750818</xdr:colOff>
      <xdr:row>6</xdr:row>
      <xdr:rowOff>104776</xdr:rowOff>
    </xdr:to>
    <xdr:sp macro="" textlink="">
      <xdr:nvSpPr>
        <xdr:cNvPr id="18" name="AutoShape 4"/>
        <xdr:cNvSpPr>
          <a:spLocks noChangeArrowheads="1"/>
        </xdr:cNvSpPr>
      </xdr:nvSpPr>
      <xdr:spPr bwMode="auto">
        <a:xfrm>
          <a:off x="2149751" y="1784489"/>
          <a:ext cx="704850" cy="266700"/>
        </a:xfrm>
        <a:prstGeom prst="wedgeRoundRectCallout">
          <a:avLst>
            <a:gd name="adj1" fmla="val 102776"/>
            <a:gd name="adj2" fmla="val 23380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 New (Thai)"/>
            </a:rPr>
            <a:t>บ้านแดง</a:t>
          </a:r>
          <a:endParaRPr lang="th-TH" sz="1100" b="0" i="0" strike="noStrike">
            <a:solidFill>
              <a:srgbClr val="000000"/>
            </a:solidFill>
            <a:latin typeface="Times New Roman"/>
          </a:endParaRPr>
        </a:p>
        <a:p>
          <a:pPr algn="l" rtl="1">
            <a:defRPr sz="1000"/>
          </a:pPr>
          <a:endParaRPr lang="th-TH" sz="11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325437</xdr:colOff>
      <xdr:row>32</xdr:row>
      <xdr:rowOff>134938</xdr:rowOff>
    </xdr:from>
    <xdr:to>
      <xdr:col>10</xdr:col>
      <xdr:colOff>311224</xdr:colOff>
      <xdr:row>32</xdr:row>
      <xdr:rowOff>3516312</xdr:rowOff>
    </xdr:to>
    <xdr:pic>
      <xdr:nvPicPr>
        <xdr:cNvPr id="2" name="รูปภาพ 1" descr="กรอบ-20-ปี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437" y="8794751"/>
          <a:ext cx="5899225" cy="3381374"/>
        </a:xfrm>
        <a:prstGeom prst="rect">
          <a:avLst/>
        </a:prstGeom>
      </xdr:spPr>
    </xdr:pic>
    <xdr:clientData/>
  </xdr:twoCellAnchor>
  <xdr:twoCellAnchor editAs="oneCell">
    <xdr:from>
      <xdr:col>0</xdr:col>
      <xdr:colOff>108479</xdr:colOff>
      <xdr:row>34</xdr:row>
      <xdr:rowOff>277811</xdr:rowOff>
    </xdr:from>
    <xdr:to>
      <xdr:col>10</xdr:col>
      <xdr:colOff>293687</xdr:colOff>
      <xdr:row>35</xdr:row>
      <xdr:rowOff>3770313</xdr:rowOff>
    </xdr:to>
    <xdr:pic>
      <xdr:nvPicPr>
        <xdr:cNvPr id="3" name="รูปภาพ 2" descr="มั่นคง มั่งคั่ง ยั่งยืน.JPG"/>
        <xdr:cNvPicPr>
          <a:picLocks noChangeAspect="1"/>
        </xdr:cNvPicPr>
      </xdr:nvPicPr>
      <xdr:blipFill>
        <a:blip xmlns:r="http://schemas.openxmlformats.org/officeDocument/2006/relationships" r:embed="rId2"/>
        <a:srcRect t="7109" b="12512"/>
        <a:stretch>
          <a:fillRect/>
        </a:stretch>
      </xdr:blipFill>
      <xdr:spPr>
        <a:xfrm>
          <a:off x="108479" y="12866686"/>
          <a:ext cx="6098646" cy="37703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277091</xdr:colOff>
      <xdr:row>64</xdr:row>
      <xdr:rowOff>38100</xdr:rowOff>
    </xdr:from>
    <xdr:ext cx="3394363" cy="376513"/>
    <xdr:sp macro="" textlink="">
      <xdr:nvSpPr>
        <xdr:cNvPr id="2057" name="Text Box 9"/>
        <xdr:cNvSpPr txBox="1">
          <a:spLocks noChangeArrowheads="1"/>
        </xdr:cNvSpPr>
      </xdr:nvSpPr>
      <xdr:spPr bwMode="auto">
        <a:xfrm>
          <a:off x="1575955" y="19252623"/>
          <a:ext cx="3394363" cy="376513"/>
        </a:xfrm>
        <a:prstGeom prst="rect">
          <a:avLst/>
        </a:prstGeom>
        <a:solidFill>
          <a:srgbClr val="4F81BD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243F60">
              <a:alpha val="50000"/>
            </a:srgbClr>
          </a:outerShdw>
        </a:effectLst>
      </xdr:spPr>
      <xdr:txBody>
        <a:bodyPr wrap="squar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Baijam"/>
              <a:cs typeface="TH Baijam"/>
            </a:rPr>
            <a:t>ยุทธศาสตร์การพัฒนาขององค์การบริหารส่วนตำบล  </a:t>
          </a:r>
          <a:r>
            <a:rPr lang="th-TH" sz="1600" b="1" i="0" strike="noStrike">
              <a:solidFill>
                <a:srgbClr val="000000"/>
              </a:solidFill>
              <a:latin typeface="Angsana New"/>
              <a:cs typeface="Angsana New"/>
            </a:rPr>
            <a:t>  </a:t>
          </a:r>
        </a:p>
      </xdr:txBody>
    </xdr:sp>
    <xdr:clientData/>
  </xdr:oneCellAnchor>
  <xdr:twoCellAnchor>
    <xdr:from>
      <xdr:col>6</xdr:col>
      <xdr:colOff>655493</xdr:colOff>
      <xdr:row>66</xdr:row>
      <xdr:rowOff>73602</xdr:rowOff>
    </xdr:from>
    <xdr:to>
      <xdr:col>7</xdr:col>
      <xdr:colOff>114300</xdr:colOff>
      <xdr:row>67</xdr:row>
      <xdr:rowOff>64077</xdr:rowOff>
    </xdr:to>
    <xdr:sp macro="" textlink="">
      <xdr:nvSpPr>
        <xdr:cNvPr id="2056" name="AutoShape 8"/>
        <xdr:cNvSpPr>
          <a:spLocks noChangeArrowheads="1"/>
        </xdr:cNvSpPr>
      </xdr:nvSpPr>
      <xdr:spPr bwMode="auto">
        <a:xfrm>
          <a:off x="3045402" y="19894261"/>
          <a:ext cx="142875" cy="293543"/>
        </a:xfrm>
        <a:prstGeom prst="downArrow">
          <a:avLst>
            <a:gd name="adj1" fmla="val 30093"/>
            <a:gd name="adj2" fmla="val 41333"/>
          </a:avLst>
        </a:prstGeom>
        <a:solidFill>
          <a:srgbClr val="7030A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6</xdr:col>
      <xdr:colOff>228600</xdr:colOff>
      <xdr:row>68</xdr:row>
      <xdr:rowOff>83128</xdr:rowOff>
    </xdr:from>
    <xdr:ext cx="956480" cy="376513"/>
    <xdr:sp macro="" textlink="">
      <xdr:nvSpPr>
        <xdr:cNvPr id="2055" name="Text Box 7"/>
        <xdr:cNvSpPr txBox="1">
          <a:spLocks noChangeArrowheads="1"/>
        </xdr:cNvSpPr>
      </xdr:nvSpPr>
      <xdr:spPr bwMode="auto">
        <a:xfrm>
          <a:off x="2618509" y="20509923"/>
          <a:ext cx="956480" cy="376513"/>
        </a:xfrm>
        <a:prstGeom prst="rect">
          <a:avLst/>
        </a:prstGeom>
        <a:solidFill>
          <a:srgbClr val="F79646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974706">
              <a:alpha val="50000"/>
            </a:srgbClr>
          </a:outerShdw>
        </a:effec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Baijam"/>
              <a:cs typeface="TH Baijam"/>
            </a:rPr>
            <a:t>เป้าประสงค์</a:t>
          </a:r>
          <a:r>
            <a:rPr lang="th-TH" sz="1600" b="1" i="0" strike="noStrike">
              <a:solidFill>
                <a:srgbClr val="000000"/>
              </a:solidFill>
              <a:latin typeface="Angsana New"/>
              <a:cs typeface="Angsana New"/>
            </a:rPr>
            <a:t> </a:t>
          </a:r>
        </a:p>
      </xdr:txBody>
    </xdr:sp>
    <xdr:clientData/>
  </xdr:oneCellAnchor>
  <xdr:oneCellAnchor>
    <xdr:from>
      <xdr:col>6</xdr:col>
      <xdr:colOff>349827</xdr:colOff>
      <xdr:row>71</xdr:row>
      <xdr:rowOff>265834</xdr:rowOff>
    </xdr:from>
    <xdr:ext cx="645968" cy="417368"/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2739736" y="21601834"/>
          <a:ext cx="645968" cy="417368"/>
        </a:xfrm>
        <a:prstGeom prst="rect">
          <a:avLst/>
        </a:prstGeom>
        <a:solidFill>
          <a:srgbClr val="4BACC6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205867">
              <a:alpha val="50000"/>
            </a:srgbClr>
          </a:outerShdw>
        </a:effec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Baijam"/>
              <a:cs typeface="TH Baijam"/>
            </a:rPr>
            <a:t>ตัวชี้วัด</a:t>
          </a:r>
        </a:p>
      </xdr:txBody>
    </xdr:sp>
    <xdr:clientData/>
  </xdr:oneCellAnchor>
  <xdr:twoCellAnchor>
    <xdr:from>
      <xdr:col>6</xdr:col>
      <xdr:colOff>646834</xdr:colOff>
      <xdr:row>70</xdr:row>
      <xdr:rowOff>56285</xdr:rowOff>
    </xdr:from>
    <xdr:to>
      <xdr:col>7</xdr:col>
      <xdr:colOff>105641</xdr:colOff>
      <xdr:row>71</xdr:row>
      <xdr:rowOff>46760</xdr:rowOff>
    </xdr:to>
    <xdr:sp macro="" textlink="">
      <xdr:nvSpPr>
        <xdr:cNvPr id="2049" name="AutoShape 1"/>
        <xdr:cNvSpPr>
          <a:spLocks noChangeArrowheads="1"/>
        </xdr:cNvSpPr>
      </xdr:nvSpPr>
      <xdr:spPr bwMode="auto">
        <a:xfrm>
          <a:off x="3036743" y="21089217"/>
          <a:ext cx="142875" cy="293543"/>
        </a:xfrm>
        <a:prstGeom prst="downArrow">
          <a:avLst>
            <a:gd name="adj1" fmla="val 30093"/>
            <a:gd name="adj2" fmla="val 41333"/>
          </a:avLst>
        </a:prstGeom>
        <a:solidFill>
          <a:srgbClr val="7030A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6</xdr:col>
      <xdr:colOff>203489</xdr:colOff>
      <xdr:row>75</xdr:row>
      <xdr:rowOff>52820</xdr:rowOff>
    </xdr:from>
    <xdr:ext cx="958561" cy="417368"/>
    <xdr:sp macro="" textlink="">
      <xdr:nvSpPr>
        <xdr:cNvPr id="2054" name="Text Box 6"/>
        <xdr:cNvSpPr txBox="1">
          <a:spLocks noChangeArrowheads="1"/>
        </xdr:cNvSpPr>
      </xdr:nvSpPr>
      <xdr:spPr bwMode="auto">
        <a:xfrm>
          <a:off x="2593398" y="22601093"/>
          <a:ext cx="958561" cy="417368"/>
        </a:xfrm>
        <a:prstGeom prst="rect">
          <a:avLst/>
        </a:prstGeom>
        <a:solidFill>
          <a:srgbClr val="9BBB59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4E6128">
              <a:alpha val="50000"/>
            </a:srgbClr>
          </a:outerShdw>
        </a:effec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Baijam"/>
              <a:cs typeface="TH Baijam"/>
            </a:rPr>
            <a:t>ค่าเป้าหมาย</a:t>
          </a:r>
        </a:p>
      </xdr:txBody>
    </xdr:sp>
    <xdr:clientData/>
  </xdr:oneCellAnchor>
  <xdr:oneCellAnchor>
    <xdr:from>
      <xdr:col>5</xdr:col>
      <xdr:colOff>584488</xdr:colOff>
      <xdr:row>78</xdr:row>
      <xdr:rowOff>163657</xdr:rowOff>
    </xdr:from>
    <xdr:ext cx="1518804" cy="417368"/>
    <xdr:sp macro="" textlink="">
      <xdr:nvSpPr>
        <xdr:cNvPr id="2052" name="Text Box 4"/>
        <xdr:cNvSpPr txBox="1">
          <a:spLocks noChangeArrowheads="1"/>
        </xdr:cNvSpPr>
      </xdr:nvSpPr>
      <xdr:spPr bwMode="auto">
        <a:xfrm>
          <a:off x="2290329" y="23621134"/>
          <a:ext cx="1518804" cy="417368"/>
        </a:xfrm>
        <a:prstGeom prst="rect">
          <a:avLst/>
        </a:prstGeom>
        <a:solidFill>
          <a:srgbClr val="C0504D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622423">
              <a:alpha val="50000"/>
            </a:srgbClr>
          </a:outerShdw>
        </a:effec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Baijam"/>
              <a:cs typeface="TH Baijam"/>
            </a:rPr>
            <a:t>จุดยืนทางยุทธศาสตร์</a:t>
          </a:r>
        </a:p>
      </xdr:txBody>
    </xdr:sp>
    <xdr:clientData/>
  </xdr:oneCellAnchor>
  <xdr:twoCellAnchor>
    <xdr:from>
      <xdr:col>6</xdr:col>
      <xdr:colOff>620856</xdr:colOff>
      <xdr:row>73</xdr:row>
      <xdr:rowOff>270164</xdr:rowOff>
    </xdr:from>
    <xdr:to>
      <xdr:col>7</xdr:col>
      <xdr:colOff>79663</xdr:colOff>
      <xdr:row>74</xdr:row>
      <xdr:rowOff>260638</xdr:rowOff>
    </xdr:to>
    <xdr:sp macro="" textlink="">
      <xdr:nvSpPr>
        <xdr:cNvPr id="2053" name="AutoShape 5"/>
        <xdr:cNvSpPr>
          <a:spLocks noChangeArrowheads="1"/>
        </xdr:cNvSpPr>
      </xdr:nvSpPr>
      <xdr:spPr bwMode="auto">
        <a:xfrm>
          <a:off x="3010765" y="22212300"/>
          <a:ext cx="142875" cy="293543"/>
        </a:xfrm>
        <a:prstGeom prst="downArrow">
          <a:avLst>
            <a:gd name="adj1" fmla="val 30093"/>
            <a:gd name="adj2" fmla="val 41333"/>
          </a:avLst>
        </a:prstGeom>
        <a:solidFill>
          <a:srgbClr val="7030A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603538</xdr:colOff>
      <xdr:row>77</xdr:row>
      <xdr:rowOff>51089</xdr:rowOff>
    </xdr:from>
    <xdr:to>
      <xdr:col>7</xdr:col>
      <xdr:colOff>62345</xdr:colOff>
      <xdr:row>78</xdr:row>
      <xdr:rowOff>41564</xdr:rowOff>
    </xdr:to>
    <xdr:sp macro="" textlink="">
      <xdr:nvSpPr>
        <xdr:cNvPr id="2051" name="AutoShape 3"/>
        <xdr:cNvSpPr>
          <a:spLocks noChangeArrowheads="1"/>
        </xdr:cNvSpPr>
      </xdr:nvSpPr>
      <xdr:spPr bwMode="auto">
        <a:xfrm>
          <a:off x="2993447" y="23205498"/>
          <a:ext cx="142875" cy="293543"/>
        </a:xfrm>
        <a:prstGeom prst="downArrow">
          <a:avLst>
            <a:gd name="adj1" fmla="val 30093"/>
            <a:gd name="adj2" fmla="val 41333"/>
          </a:avLst>
        </a:prstGeom>
        <a:solidFill>
          <a:srgbClr val="7030A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2</xdr:row>
      <xdr:rowOff>9525</xdr:rowOff>
    </xdr:from>
    <xdr:to>
      <xdr:col>12</xdr:col>
      <xdr:colOff>781050</xdr:colOff>
      <xdr:row>3</xdr:row>
      <xdr:rowOff>66675</xdr:rowOff>
    </xdr:to>
    <xdr:sp macro="" textlink="">
      <xdr:nvSpPr>
        <xdr:cNvPr id="2" name="สี่เหลี่ยมผืนผ้า 1"/>
        <xdr:cNvSpPr/>
      </xdr:nvSpPr>
      <xdr:spPr>
        <a:xfrm>
          <a:off x="8877300" y="9525"/>
          <a:ext cx="1476375" cy="3619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th-TH" sz="1100"/>
            <a:t>แบบ ผ. 01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0</xdr:row>
      <xdr:rowOff>19050</xdr:rowOff>
    </xdr:from>
    <xdr:to>
      <xdr:col>11</xdr:col>
      <xdr:colOff>714375</xdr:colOff>
      <xdr:row>1</xdr:row>
      <xdr:rowOff>57150</xdr:rowOff>
    </xdr:to>
    <xdr:sp macro="" textlink="">
      <xdr:nvSpPr>
        <xdr:cNvPr id="2" name="สี่เหลี่ยมผืนผ้า 1"/>
        <xdr:cNvSpPr/>
      </xdr:nvSpPr>
      <xdr:spPr>
        <a:xfrm>
          <a:off x="8620125" y="19050"/>
          <a:ext cx="1657350" cy="342900"/>
        </a:xfrm>
        <a:prstGeom prst="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0</xdr:row>
      <xdr:rowOff>9525</xdr:rowOff>
    </xdr:from>
    <xdr:to>
      <xdr:col>10</xdr:col>
      <xdr:colOff>781050</xdr:colOff>
      <xdr:row>1</xdr:row>
      <xdr:rowOff>66675</xdr:rowOff>
    </xdr:to>
    <xdr:sp macro="" textlink="">
      <xdr:nvSpPr>
        <xdr:cNvPr id="2" name="สี่เหลี่ยมผืนผ้า 1"/>
        <xdr:cNvSpPr/>
      </xdr:nvSpPr>
      <xdr:spPr>
        <a:xfrm>
          <a:off x="7667625" y="70418325"/>
          <a:ext cx="1933575" cy="3619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th-TH" sz="1100"/>
            <a:t>แบบ ผ. 07</a:t>
          </a:r>
        </a:p>
      </xdr:txBody>
    </xdr:sp>
    <xdr:clientData/>
  </xdr:twoCellAnchor>
  <xdr:twoCellAnchor>
    <xdr:from>
      <xdr:col>9</xdr:col>
      <xdr:colOff>9525</xdr:colOff>
      <xdr:row>28</xdr:row>
      <xdr:rowOff>9525</xdr:rowOff>
    </xdr:from>
    <xdr:to>
      <xdr:col>10</xdr:col>
      <xdr:colOff>781050</xdr:colOff>
      <xdr:row>29</xdr:row>
      <xdr:rowOff>66675</xdr:rowOff>
    </xdr:to>
    <xdr:sp macro="" textlink="">
      <xdr:nvSpPr>
        <xdr:cNvPr id="3" name="สี่เหลี่ยมผืนผ้า 2"/>
        <xdr:cNvSpPr/>
      </xdr:nvSpPr>
      <xdr:spPr>
        <a:xfrm>
          <a:off x="8724900" y="9525"/>
          <a:ext cx="1457325" cy="3238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th-TH" sz="1100"/>
            <a:t>แบบ ผ. 07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2</xdr:row>
      <xdr:rowOff>323848</xdr:rowOff>
    </xdr:from>
    <xdr:to>
      <xdr:col>5</xdr:col>
      <xdr:colOff>657225</xdr:colOff>
      <xdr:row>6</xdr:row>
      <xdr:rowOff>133350</xdr:rowOff>
    </xdr:to>
    <xdr:pic>
      <xdr:nvPicPr>
        <xdr:cNvPr id="2" name="รูปภาพ 2" descr="logo แต่งแล้ว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50" y="1133473"/>
          <a:ext cx="1971675" cy="18288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345473</xdr:colOff>
      <xdr:row>6</xdr:row>
      <xdr:rowOff>28574</xdr:rowOff>
    </xdr:from>
    <xdr:to>
      <xdr:col>7</xdr:col>
      <xdr:colOff>485174</xdr:colOff>
      <xdr:row>15</xdr:row>
      <xdr:rowOff>95250</xdr:rowOff>
    </xdr:to>
    <xdr:pic>
      <xdr:nvPicPr>
        <xdr:cNvPr id="9" name="รูปภาพ 8" descr="IMG2019060511002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1273" y="3038474"/>
          <a:ext cx="4254501" cy="3190876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</xdr:col>
      <xdr:colOff>76200</xdr:colOff>
      <xdr:row>0</xdr:row>
      <xdr:rowOff>219073</xdr:rowOff>
    </xdr:from>
    <xdr:to>
      <xdr:col>5</xdr:col>
      <xdr:colOff>628650</xdr:colOff>
      <xdr:row>4</xdr:row>
      <xdr:rowOff>228600</xdr:rowOff>
    </xdr:to>
    <xdr:pic>
      <xdr:nvPicPr>
        <xdr:cNvPr id="2" name="รูปภาพ 2" descr="logo แต่งแล้ว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33600" y="219073"/>
          <a:ext cx="1924050" cy="18288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209549</xdr:colOff>
      <xdr:row>11</xdr:row>
      <xdr:rowOff>354806</xdr:rowOff>
    </xdr:from>
    <xdr:to>
      <xdr:col>8</xdr:col>
      <xdr:colOff>346074</xdr:colOff>
      <xdr:row>18</xdr:row>
      <xdr:rowOff>171450</xdr:rowOff>
    </xdr:to>
    <xdr:pic>
      <xdr:nvPicPr>
        <xdr:cNvPr id="10" name="รูปภาพ 9" descr="IMG20190605092152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952749" y="4974431"/>
          <a:ext cx="2879725" cy="215979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428625</xdr:colOff>
      <xdr:row>11</xdr:row>
      <xdr:rowOff>247650</xdr:rowOff>
    </xdr:from>
    <xdr:to>
      <xdr:col>5</xdr:col>
      <xdr:colOff>190500</xdr:colOff>
      <xdr:row>19</xdr:row>
      <xdr:rowOff>21431</xdr:rowOff>
    </xdr:to>
    <xdr:pic>
      <xdr:nvPicPr>
        <xdr:cNvPr id="11" name="รูปภาพ 10" descr="IMG2019060510595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28625" y="4867275"/>
          <a:ext cx="3190875" cy="2393156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C8" sqref="C8"/>
    </sheetView>
  </sheetViews>
  <sheetFormatPr defaultColWidth="9" defaultRowHeight="24"/>
  <cols>
    <col min="1" max="1" width="8.42578125" style="178" customWidth="1"/>
    <col min="2" max="8" width="9" style="178"/>
    <col min="9" max="9" width="11.5703125" style="178" customWidth="1"/>
    <col min="10" max="16384" width="9" style="178"/>
  </cols>
  <sheetData>
    <row r="1" spans="1:9" ht="30.75">
      <c r="E1" s="426" t="s">
        <v>1567</v>
      </c>
    </row>
    <row r="3" spans="1:9">
      <c r="A3" s="1352"/>
      <c r="B3" s="1352" t="s">
        <v>3616</v>
      </c>
      <c r="C3" s="1352"/>
      <c r="D3" s="1352"/>
      <c r="E3" s="1352"/>
      <c r="F3" s="1352"/>
      <c r="G3" s="1352"/>
      <c r="H3" s="1352"/>
      <c r="I3" s="1352"/>
    </row>
    <row r="4" spans="1:9">
      <c r="A4" s="1352" t="s">
        <v>3607</v>
      </c>
      <c r="B4" s="1352"/>
      <c r="C4" s="1352"/>
      <c r="D4" s="1352"/>
      <c r="E4" s="1352"/>
      <c r="F4" s="1352"/>
      <c r="G4" s="1352"/>
      <c r="H4" s="1352"/>
      <c r="I4" s="1352"/>
    </row>
    <row r="5" spans="1:9">
      <c r="A5" s="1352" t="s">
        <v>3615</v>
      </c>
      <c r="B5" s="1352"/>
      <c r="C5" s="1352"/>
      <c r="D5" s="1352"/>
      <c r="E5" s="1352"/>
      <c r="F5" s="1352"/>
      <c r="G5" s="1352"/>
      <c r="H5" s="1352"/>
      <c r="I5" s="1352"/>
    </row>
    <row r="6" spans="1:9">
      <c r="A6" s="1352" t="s">
        <v>3614</v>
      </c>
      <c r="B6" s="1352"/>
      <c r="C6" s="1352"/>
      <c r="D6" s="1352"/>
      <c r="E6" s="1352"/>
      <c r="F6" s="1352"/>
      <c r="G6" s="1352"/>
      <c r="H6" s="1352"/>
      <c r="I6" s="1352"/>
    </row>
    <row r="7" spans="1:9">
      <c r="A7" s="1352" t="s">
        <v>3613</v>
      </c>
      <c r="B7" s="1352"/>
      <c r="C7" s="1352"/>
      <c r="D7" s="1352"/>
      <c r="E7" s="1352"/>
      <c r="F7" s="1352"/>
      <c r="G7" s="1352"/>
      <c r="H7" s="1352"/>
      <c r="I7" s="1352"/>
    </row>
    <row r="8" spans="1:9">
      <c r="A8" s="1352" t="s">
        <v>3612</v>
      </c>
      <c r="B8" s="1352"/>
      <c r="C8" s="1352"/>
      <c r="D8" s="1352"/>
      <c r="E8" s="1352"/>
      <c r="F8" s="1352"/>
      <c r="G8" s="1352"/>
      <c r="H8" s="1352"/>
      <c r="I8" s="1352"/>
    </row>
    <row r="9" spans="1:9" ht="28.5" customHeight="1">
      <c r="A9" s="1353" t="s">
        <v>3608</v>
      </c>
      <c r="B9" s="1352"/>
      <c r="C9" s="1352"/>
      <c r="D9" s="1352"/>
      <c r="E9" s="1352"/>
      <c r="F9" s="1352"/>
      <c r="G9" s="1352"/>
      <c r="H9" s="1352"/>
      <c r="I9" s="1352"/>
    </row>
    <row r="10" spans="1:9">
      <c r="A10" s="1352" t="s">
        <v>3609</v>
      </c>
      <c r="B10" s="1352"/>
      <c r="C10" s="1352"/>
      <c r="D10" s="1352"/>
      <c r="E10" s="1352"/>
      <c r="F10" s="1352"/>
      <c r="G10" s="1352"/>
      <c r="H10" s="1352"/>
      <c r="I10" s="1352"/>
    </row>
    <row r="11" spans="1:9" ht="32.25" customHeight="1">
      <c r="A11" s="1352"/>
      <c r="B11" s="1352" t="s">
        <v>3610</v>
      </c>
      <c r="C11" s="1352"/>
      <c r="D11" s="1352"/>
      <c r="E11" s="1352"/>
      <c r="F11" s="1352"/>
      <c r="G11" s="1352"/>
      <c r="H11" s="1352"/>
      <c r="I11" s="1352"/>
    </row>
    <row r="12" spans="1:9">
      <c r="A12" s="1352" t="s">
        <v>3611</v>
      </c>
      <c r="B12" s="1352"/>
      <c r="C12" s="1352"/>
      <c r="D12" s="1352"/>
      <c r="E12" s="1352"/>
      <c r="F12" s="1352"/>
      <c r="G12" s="1352"/>
      <c r="H12" s="1352"/>
      <c r="I12" s="1352"/>
    </row>
    <row r="13" spans="1:9" ht="28.5" customHeight="1"/>
    <row r="18" spans="5:5">
      <c r="E18" s="178" t="s">
        <v>1568</v>
      </c>
    </row>
  </sheetData>
  <pageMargins left="0.70866141732283472" right="7.874015748031496E-2" top="0.74803149606299213" bottom="0.74803149606299213" header="0.31496062992125984" footer="0.31496062992125984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topLeftCell="A34" workbookViewId="0">
      <selection activeCell="D31" sqref="D31"/>
    </sheetView>
  </sheetViews>
  <sheetFormatPr defaultColWidth="9" defaultRowHeight="24"/>
  <cols>
    <col min="1" max="1" width="30.85546875" style="1" customWidth="1"/>
    <col min="2" max="2" width="6.85546875" style="1" customWidth="1"/>
    <col min="3" max="3" width="8.28515625" style="1" customWidth="1"/>
    <col min="4" max="4" width="7.42578125" style="1" customWidth="1"/>
    <col min="5" max="5" width="9.7109375" style="1" customWidth="1"/>
    <col min="6" max="6" width="7.42578125" style="1" customWidth="1"/>
    <col min="7" max="7" width="10" style="1" customWidth="1"/>
    <col min="8" max="8" width="7.5703125" style="1" customWidth="1"/>
    <col min="9" max="9" width="9.85546875" style="1" customWidth="1"/>
    <col min="10" max="10" width="7.5703125" style="178" customWidth="1"/>
    <col min="11" max="11" width="10.140625" style="178" customWidth="1"/>
    <col min="12" max="12" width="8" style="1" customWidth="1"/>
    <col min="13" max="13" width="11.42578125" style="1" customWidth="1"/>
    <col min="14" max="14" width="9" style="1"/>
    <col min="15" max="15" width="12.28515625" style="1" bestFit="1" customWidth="1"/>
    <col min="16" max="16" width="9.5703125" style="1" bestFit="1" customWidth="1"/>
    <col min="17" max="16384" width="9" style="1"/>
  </cols>
  <sheetData>
    <row r="1" spans="1:18" s="178" customFormat="1"/>
    <row r="2" spans="1:18" s="178" customFormat="1"/>
    <row r="3" spans="1:18">
      <c r="A3" s="1867" t="s">
        <v>504</v>
      </c>
      <c r="B3" s="1867"/>
      <c r="C3" s="1867"/>
      <c r="D3" s="1867"/>
      <c r="E3" s="1867"/>
      <c r="F3" s="1867"/>
      <c r="G3" s="1867"/>
      <c r="H3" s="1867"/>
      <c r="I3" s="1867"/>
      <c r="J3" s="1867"/>
      <c r="K3" s="1867"/>
      <c r="L3" s="1867"/>
      <c r="M3" s="1867"/>
    </row>
    <row r="4" spans="1:18">
      <c r="A4" s="1867" t="s">
        <v>2695</v>
      </c>
      <c r="B4" s="1867"/>
      <c r="C4" s="1867"/>
      <c r="D4" s="1867"/>
      <c r="E4" s="1867"/>
      <c r="F4" s="1867"/>
      <c r="G4" s="1867"/>
      <c r="H4" s="1867"/>
      <c r="I4" s="1867"/>
      <c r="J4" s="1867"/>
      <c r="K4" s="1867"/>
      <c r="L4" s="1867"/>
      <c r="M4" s="1867"/>
    </row>
    <row r="5" spans="1:18" s="178" customFormat="1">
      <c r="A5" s="1867" t="s">
        <v>273</v>
      </c>
      <c r="B5" s="1867"/>
      <c r="C5" s="1867"/>
      <c r="D5" s="1867"/>
      <c r="E5" s="1867"/>
      <c r="F5" s="1867"/>
      <c r="G5" s="1867"/>
      <c r="H5" s="1867"/>
      <c r="I5" s="1867"/>
      <c r="J5" s="1867"/>
      <c r="K5" s="1867"/>
      <c r="L5" s="1867"/>
      <c r="M5" s="1867"/>
    </row>
    <row r="6" spans="1:18">
      <c r="A6" s="1868"/>
      <c r="B6" s="1868"/>
      <c r="C6" s="1868"/>
      <c r="D6" s="1868"/>
      <c r="E6" s="1868"/>
      <c r="F6" s="1868"/>
      <c r="G6" s="1868"/>
      <c r="H6" s="1868"/>
      <c r="I6" s="1868"/>
      <c r="J6" s="1868"/>
      <c r="K6" s="1868"/>
      <c r="L6" s="1868"/>
      <c r="M6" s="1868"/>
    </row>
    <row r="7" spans="1:18">
      <c r="A7" s="1870" t="s">
        <v>93</v>
      </c>
      <c r="B7" s="1869" t="s">
        <v>506</v>
      </c>
      <c r="C7" s="1869"/>
      <c r="D7" s="1869" t="s">
        <v>928</v>
      </c>
      <c r="E7" s="1869"/>
      <c r="F7" s="1869" t="s">
        <v>507</v>
      </c>
      <c r="G7" s="1869"/>
      <c r="H7" s="1869" t="s">
        <v>508</v>
      </c>
      <c r="I7" s="1869"/>
      <c r="J7" s="1869" t="s">
        <v>2696</v>
      </c>
      <c r="K7" s="1869"/>
      <c r="L7" s="1865" t="s">
        <v>2697</v>
      </c>
      <c r="M7" s="1866"/>
    </row>
    <row r="8" spans="1:18">
      <c r="A8" s="1871"/>
      <c r="B8" s="181" t="s">
        <v>86</v>
      </c>
      <c r="C8" s="181" t="s">
        <v>94</v>
      </c>
      <c r="D8" s="181" t="s">
        <v>86</v>
      </c>
      <c r="E8" s="181" t="s">
        <v>94</v>
      </c>
      <c r="F8" s="181" t="s">
        <v>86</v>
      </c>
      <c r="G8" s="181" t="s">
        <v>94</v>
      </c>
      <c r="H8" s="181" t="s">
        <v>86</v>
      </c>
      <c r="I8" s="181" t="s">
        <v>94</v>
      </c>
      <c r="J8" s="181" t="s">
        <v>86</v>
      </c>
      <c r="K8" s="181" t="s">
        <v>94</v>
      </c>
      <c r="L8" s="181" t="s">
        <v>86</v>
      </c>
      <c r="M8" s="181" t="s">
        <v>94</v>
      </c>
    </row>
    <row r="9" spans="1:18">
      <c r="A9" s="1872"/>
      <c r="B9" s="1251" t="s">
        <v>95</v>
      </c>
      <c r="C9" s="183" t="s">
        <v>280</v>
      </c>
      <c r="D9" s="1251" t="s">
        <v>95</v>
      </c>
      <c r="E9" s="1251" t="s">
        <v>280</v>
      </c>
      <c r="F9" s="1251" t="s">
        <v>95</v>
      </c>
      <c r="G9" s="1251" t="s">
        <v>280</v>
      </c>
      <c r="H9" s="1251" t="s">
        <v>95</v>
      </c>
      <c r="I9" s="1251" t="s">
        <v>280</v>
      </c>
      <c r="J9" s="1251" t="s">
        <v>95</v>
      </c>
      <c r="K9" s="1251" t="s">
        <v>280</v>
      </c>
      <c r="L9" s="1251" t="s">
        <v>95</v>
      </c>
      <c r="M9" s="1251" t="s">
        <v>280</v>
      </c>
    </row>
    <row r="10" spans="1:18">
      <c r="A10" s="1472" t="s">
        <v>1103</v>
      </c>
      <c r="B10" s="1249"/>
      <c r="C10" s="45"/>
      <c r="D10" s="1006"/>
      <c r="E10" s="45" t="s">
        <v>115</v>
      </c>
      <c r="F10" s="1006"/>
      <c r="G10" s="45"/>
      <c r="H10" s="1006"/>
      <c r="I10" s="45"/>
      <c r="J10" s="46"/>
      <c r="K10" s="46"/>
      <c r="L10" s="45"/>
      <c r="M10" s="191"/>
    </row>
    <row r="11" spans="1:18">
      <c r="A11" s="197" t="s">
        <v>929</v>
      </c>
      <c r="B11" s="48" t="s">
        <v>97</v>
      </c>
      <c r="C11" s="1204" t="s">
        <v>97</v>
      </c>
      <c r="D11" s="1205">
        <v>6</v>
      </c>
      <c r="E11" s="888">
        <v>132000</v>
      </c>
      <c r="F11" s="1205">
        <v>8</v>
      </c>
      <c r="G11" s="888">
        <v>517000</v>
      </c>
      <c r="H11" s="1205">
        <v>6</v>
      </c>
      <c r="I11" s="888">
        <v>122000</v>
      </c>
      <c r="J11" s="1205">
        <v>6</v>
      </c>
      <c r="K11" s="888">
        <v>122000</v>
      </c>
      <c r="L11" s="1276">
        <v>26</v>
      </c>
      <c r="M11" s="1277">
        <f>E11+G11+I11+K11</f>
        <v>893000</v>
      </c>
      <c r="O11" s="1">
        <f>2592000*4</f>
        <v>10368000</v>
      </c>
      <c r="P11" s="79">
        <f>16*4</f>
        <v>64</v>
      </c>
      <c r="R11" s="607">
        <v>16</v>
      </c>
    </row>
    <row r="12" spans="1:18">
      <c r="A12" s="157" t="s">
        <v>1104</v>
      </c>
      <c r="B12" s="48" t="s">
        <v>97</v>
      </c>
      <c r="C12" s="884" t="s">
        <v>97</v>
      </c>
      <c r="D12" s="1206">
        <v>2</v>
      </c>
      <c r="E12" s="884">
        <v>80000</v>
      </c>
      <c r="F12" s="1206">
        <v>2</v>
      </c>
      <c r="G12" s="884">
        <v>80000</v>
      </c>
      <c r="H12" s="1206">
        <v>2</v>
      </c>
      <c r="I12" s="884">
        <v>80000</v>
      </c>
      <c r="J12" s="1206">
        <v>2</v>
      </c>
      <c r="K12" s="884">
        <v>80000</v>
      </c>
      <c r="L12" s="1276">
        <f t="shared" ref="L12:L15" si="0">D12+F12+H12+J12</f>
        <v>8</v>
      </c>
      <c r="M12" s="1277">
        <f>E12+G12+I12+K12</f>
        <v>320000</v>
      </c>
      <c r="O12" s="326">
        <f>650000*4</f>
        <v>2600000</v>
      </c>
      <c r="P12" s="79">
        <v>36</v>
      </c>
      <c r="R12" s="607">
        <v>9</v>
      </c>
    </row>
    <row r="13" spans="1:18">
      <c r="A13" s="1473" t="s">
        <v>3902</v>
      </c>
      <c r="B13" s="48" t="s">
        <v>97</v>
      </c>
      <c r="C13" s="884" t="s">
        <v>97</v>
      </c>
      <c r="D13" s="1206">
        <v>7</v>
      </c>
      <c r="E13" s="884">
        <v>2590000</v>
      </c>
      <c r="F13" s="1206">
        <v>9</v>
      </c>
      <c r="G13" s="884">
        <v>3433000</v>
      </c>
      <c r="H13" s="1206">
        <v>8</v>
      </c>
      <c r="I13" s="884">
        <v>3090000</v>
      </c>
      <c r="J13" s="1206">
        <v>8</v>
      </c>
      <c r="K13" s="884">
        <v>3090000</v>
      </c>
      <c r="L13" s="1276">
        <f t="shared" si="0"/>
        <v>32</v>
      </c>
      <c r="M13" s="1277">
        <f>E13+G13+I13+K13</f>
        <v>12203000</v>
      </c>
      <c r="P13" s="79">
        <v>8</v>
      </c>
      <c r="R13" s="607">
        <v>2</v>
      </c>
    </row>
    <row r="14" spans="1:18">
      <c r="A14" s="157" t="s">
        <v>3903</v>
      </c>
      <c r="B14" s="48" t="s">
        <v>97</v>
      </c>
      <c r="C14" s="889" t="s">
        <v>97</v>
      </c>
      <c r="D14" s="1206">
        <v>3</v>
      </c>
      <c r="E14" s="889">
        <v>25000</v>
      </c>
      <c r="F14" s="1206">
        <v>3</v>
      </c>
      <c r="G14" s="889">
        <v>25000</v>
      </c>
      <c r="H14" s="1206">
        <v>3</v>
      </c>
      <c r="I14" s="889">
        <v>25000</v>
      </c>
      <c r="J14" s="1206">
        <v>3</v>
      </c>
      <c r="K14" s="889">
        <v>25000</v>
      </c>
      <c r="L14" s="1276">
        <f t="shared" si="0"/>
        <v>12</v>
      </c>
      <c r="M14" s="1277">
        <f>E14+G14+I14+K14</f>
        <v>100000</v>
      </c>
      <c r="O14" s="1">
        <f>25000*4</f>
        <v>100000</v>
      </c>
      <c r="P14" s="79">
        <f>14*4</f>
        <v>56</v>
      </c>
      <c r="R14" s="607">
        <v>14</v>
      </c>
    </row>
    <row r="15" spans="1:18">
      <c r="A15" s="1434" t="s">
        <v>26</v>
      </c>
      <c r="B15" s="1250" t="s">
        <v>97</v>
      </c>
      <c r="C15" s="283" t="s">
        <v>97</v>
      </c>
      <c r="D15" s="1278">
        <f t="shared" ref="D15:K15" si="1">SUM(D11:D14)</f>
        <v>18</v>
      </c>
      <c r="E15" s="283">
        <f t="shared" si="1"/>
        <v>2827000</v>
      </c>
      <c r="F15" s="283">
        <f t="shared" si="1"/>
        <v>22</v>
      </c>
      <c r="G15" s="283">
        <f t="shared" si="1"/>
        <v>4055000</v>
      </c>
      <c r="H15" s="1278">
        <f t="shared" si="1"/>
        <v>19</v>
      </c>
      <c r="I15" s="283">
        <f t="shared" si="1"/>
        <v>3317000</v>
      </c>
      <c r="J15" s="1278">
        <f t="shared" si="1"/>
        <v>19</v>
      </c>
      <c r="K15" s="283">
        <f t="shared" si="1"/>
        <v>3317000</v>
      </c>
      <c r="L15" s="1278">
        <f t="shared" si="0"/>
        <v>78</v>
      </c>
      <c r="M15" s="1279">
        <f>SUM(M11:M14)</f>
        <v>13516000</v>
      </c>
      <c r="O15" s="1">
        <f>5977000*4</f>
        <v>23908000</v>
      </c>
      <c r="P15" s="1">
        <f>SUM(P11:P14)</f>
        <v>164</v>
      </c>
      <c r="Q15" s="544"/>
      <c r="R15" s="1">
        <f>SUM(R11:R14)</f>
        <v>41</v>
      </c>
    </row>
    <row r="16" spans="1:18">
      <c r="E16" s="178"/>
    </row>
    <row r="17" spans="1:21">
      <c r="M17" s="565"/>
    </row>
    <row r="18" spans="1:21">
      <c r="B18" s="1" t="s">
        <v>1227</v>
      </c>
    </row>
    <row r="19" spans="1:21">
      <c r="A19" s="237"/>
      <c r="B19" s="256"/>
      <c r="C19" s="256"/>
      <c r="D19" s="256"/>
      <c r="E19" s="256"/>
      <c r="F19" s="256"/>
      <c r="K19" s="801"/>
      <c r="L19" s="256"/>
      <c r="M19" s="256"/>
      <c r="N19" s="237"/>
    </row>
    <row r="20" spans="1:21" s="178" customFormat="1">
      <c r="A20" s="237"/>
      <c r="B20" s="644"/>
      <c r="C20" s="644"/>
      <c r="D20" s="644"/>
      <c r="E20" s="644"/>
      <c r="F20" s="644"/>
      <c r="G20" s="644"/>
      <c r="H20" s="644"/>
      <c r="I20" s="644"/>
      <c r="J20" s="801"/>
      <c r="K20" s="801"/>
      <c r="L20" s="644"/>
      <c r="M20" s="565"/>
      <c r="N20" s="237"/>
    </row>
    <row r="21" spans="1:21" s="178" customFormat="1">
      <c r="A21" s="237"/>
      <c r="B21" s="644"/>
      <c r="C21" s="644"/>
      <c r="D21" s="644"/>
      <c r="E21" s="644"/>
      <c r="F21" s="644"/>
      <c r="G21" s="644"/>
      <c r="H21" s="644"/>
      <c r="I21" s="644"/>
      <c r="J21" s="801"/>
      <c r="K21" s="801"/>
      <c r="L21" s="644"/>
      <c r="M21" s="644"/>
      <c r="N21" s="237"/>
    </row>
    <row r="22" spans="1:21" s="178" customFormat="1">
      <c r="A22" s="237"/>
      <c r="B22" s="644"/>
      <c r="C22" s="644"/>
      <c r="D22" s="644"/>
      <c r="E22" s="644"/>
      <c r="F22" s="644"/>
      <c r="G22" s="644"/>
      <c r="H22" s="644"/>
      <c r="I22" s="644"/>
      <c r="J22" s="801"/>
      <c r="K22" s="801"/>
      <c r="L22" s="644"/>
      <c r="M22" s="644"/>
      <c r="N22" s="237"/>
    </row>
    <row r="23" spans="1:21">
      <c r="A23" s="1862" t="s">
        <v>93</v>
      </c>
      <c r="B23" s="1817" t="s">
        <v>506</v>
      </c>
      <c r="C23" s="1817"/>
      <c r="D23" s="1817" t="s">
        <v>928</v>
      </c>
      <c r="E23" s="1817"/>
      <c r="F23" s="1817" t="s">
        <v>507</v>
      </c>
      <c r="G23" s="1817"/>
      <c r="H23" s="1817" t="s">
        <v>508</v>
      </c>
      <c r="I23" s="1817"/>
      <c r="J23" s="1817" t="s">
        <v>2696</v>
      </c>
      <c r="K23" s="1817"/>
      <c r="L23" s="1860" t="s">
        <v>2697</v>
      </c>
      <c r="M23" s="1861"/>
      <c r="N23" s="237"/>
      <c r="Q23" s="1">
        <f>236+264+152+212+324</f>
        <v>1188</v>
      </c>
      <c r="S23" s="1">
        <v>12</v>
      </c>
      <c r="U23" s="1">
        <v>5</v>
      </c>
    </row>
    <row r="24" spans="1:21">
      <c r="A24" s="1863"/>
      <c r="B24" s="180" t="s">
        <v>86</v>
      </c>
      <c r="C24" s="180" t="s">
        <v>94</v>
      </c>
      <c r="D24" s="180" t="s">
        <v>86</v>
      </c>
      <c r="E24" s="180" t="s">
        <v>94</v>
      </c>
      <c r="F24" s="180" t="s">
        <v>86</v>
      </c>
      <c r="G24" s="180" t="s">
        <v>94</v>
      </c>
      <c r="H24" s="180" t="s">
        <v>86</v>
      </c>
      <c r="I24" s="180" t="s">
        <v>94</v>
      </c>
      <c r="J24" s="180" t="s">
        <v>86</v>
      </c>
      <c r="K24" s="180" t="s">
        <v>94</v>
      </c>
      <c r="L24" s="180" t="s">
        <v>86</v>
      </c>
      <c r="M24" s="180" t="s">
        <v>94</v>
      </c>
      <c r="N24" s="237"/>
      <c r="S24" s="1">
        <v>7</v>
      </c>
      <c r="U24" s="1">
        <v>3</v>
      </c>
    </row>
    <row r="25" spans="1:21">
      <c r="A25" s="1864"/>
      <c r="B25" s="184" t="s">
        <v>95</v>
      </c>
      <c r="C25" s="182" t="s">
        <v>280</v>
      </c>
      <c r="D25" s="182" t="s">
        <v>95</v>
      </c>
      <c r="E25" s="182" t="s">
        <v>280</v>
      </c>
      <c r="F25" s="182" t="s">
        <v>95</v>
      </c>
      <c r="G25" s="182" t="s">
        <v>280</v>
      </c>
      <c r="H25" s="182" t="s">
        <v>95</v>
      </c>
      <c r="I25" s="182" t="s">
        <v>280</v>
      </c>
      <c r="J25" s="184" t="s">
        <v>95</v>
      </c>
      <c r="K25" s="184" t="s">
        <v>280</v>
      </c>
      <c r="L25" s="182" t="s">
        <v>95</v>
      </c>
      <c r="M25" s="182" t="s">
        <v>280</v>
      </c>
      <c r="N25" s="237"/>
      <c r="O25" s="1">
        <f>120000+750000+750000+2500000+750000+800000+200000+300000+3000000+300000+600000+500000+1100000+300000+300000+300000+1300000+600000+100000+300000+100000+65000</f>
        <v>15035000</v>
      </c>
      <c r="P25" s="1">
        <v>23</v>
      </c>
      <c r="S25" s="1">
        <v>8</v>
      </c>
      <c r="U25" s="1">
        <v>6</v>
      </c>
    </row>
    <row r="26" spans="1:21" s="178" customFormat="1">
      <c r="A26" s="1471" t="s">
        <v>1110</v>
      </c>
      <c r="B26" s="605"/>
      <c r="C26" s="78"/>
      <c r="D26" s="1464"/>
      <c r="E26" s="78"/>
      <c r="F26" s="78"/>
      <c r="G26" s="141"/>
      <c r="H26" s="78"/>
      <c r="I26" s="78"/>
      <c r="J26" s="78"/>
      <c r="L26" s="141"/>
      <c r="M26" s="78"/>
      <c r="N26" s="237"/>
      <c r="O26" s="178">
        <f>300000+1500000+300000+200000+100000+400000+2000000+200000+200000+600000+1600000+1000000+3000000+600000+150000+400000+400000+100000+500000+700000+900000+800000+200000+5000000+200000+400000+150000+450000+700000+900000+300000</f>
        <v>24250000</v>
      </c>
      <c r="P26" s="178">
        <v>24</v>
      </c>
      <c r="S26" s="178">
        <v>12</v>
      </c>
      <c r="U26" s="178">
        <v>6</v>
      </c>
    </row>
    <row r="27" spans="1:21" s="178" customFormat="1">
      <c r="A27" s="1470" t="s">
        <v>1969</v>
      </c>
      <c r="B27" s="528" t="s">
        <v>97</v>
      </c>
      <c r="C27" s="46" t="s">
        <v>97</v>
      </c>
      <c r="D27" s="1433">
        <v>2</v>
      </c>
      <c r="E27" s="1500">
        <v>430000</v>
      </c>
      <c r="F27" s="325">
        <v>55</v>
      </c>
      <c r="G27" s="1500">
        <v>8450000</v>
      </c>
      <c r="H27" s="325">
        <v>56</v>
      </c>
      <c r="I27" s="1500">
        <v>9472000</v>
      </c>
      <c r="J27" s="325">
        <v>26</v>
      </c>
      <c r="K27" s="1500">
        <v>4970000</v>
      </c>
      <c r="L27" s="782">
        <f>SUM(D27,F27,H27,J27)</f>
        <v>139</v>
      </c>
      <c r="M27" s="294">
        <f t="shared" ref="M27:M29" si="2">E27+G27+I27+K27</f>
        <v>23322000</v>
      </c>
      <c r="N27" s="237"/>
      <c r="S27" s="178">
        <v>12</v>
      </c>
      <c r="U27" s="178">
        <v>7</v>
      </c>
    </row>
    <row r="28" spans="1:21" s="178" customFormat="1">
      <c r="A28" s="1470" t="s">
        <v>3904</v>
      </c>
      <c r="B28" s="528" t="s">
        <v>97</v>
      </c>
      <c r="C28" s="143" t="s">
        <v>97</v>
      </c>
      <c r="D28" s="1433">
        <v>26</v>
      </c>
      <c r="E28" s="1500">
        <v>2809562</v>
      </c>
      <c r="F28" s="325">
        <v>73</v>
      </c>
      <c r="G28" s="1502">
        <v>12278963</v>
      </c>
      <c r="H28" s="325">
        <v>134</v>
      </c>
      <c r="I28" s="1502">
        <v>28871564</v>
      </c>
      <c r="J28" s="325">
        <v>132</v>
      </c>
      <c r="K28" s="1502">
        <v>27448565</v>
      </c>
      <c r="L28" s="1501">
        <f>SUM(D28,F28,H28,J28)</f>
        <v>365</v>
      </c>
      <c r="M28" s="323">
        <f>SUM(E28,G28,I28,K28)</f>
        <v>71408654</v>
      </c>
      <c r="N28" s="237"/>
      <c r="O28" s="178">
        <f>15035000+24250000</f>
        <v>39285000</v>
      </c>
      <c r="S28" s="178">
        <v>13</v>
      </c>
      <c r="U28" s="178">
        <v>9</v>
      </c>
    </row>
    <row r="29" spans="1:21" s="178" customFormat="1">
      <c r="A29" s="1432" t="s">
        <v>26</v>
      </c>
      <c r="B29" s="566"/>
      <c r="C29" s="553"/>
      <c r="D29" s="927"/>
      <c r="E29" s="1504">
        <v>29765900</v>
      </c>
      <c r="F29" s="1503"/>
      <c r="G29" s="1504">
        <v>34766900</v>
      </c>
      <c r="H29" s="1503"/>
      <c r="I29" s="1504">
        <v>34769464</v>
      </c>
      <c r="J29" s="1503"/>
      <c r="K29" s="1505">
        <v>34769465</v>
      </c>
      <c r="L29" s="1270"/>
      <c r="M29" s="1506">
        <f t="shared" si="2"/>
        <v>134071729</v>
      </c>
      <c r="N29" s="237"/>
      <c r="S29" s="178">
        <v>6</v>
      </c>
      <c r="U29" s="178">
        <v>7</v>
      </c>
    </row>
    <row r="30" spans="1:21">
      <c r="A30" s="1468" t="s">
        <v>1113</v>
      </c>
      <c r="B30" s="79"/>
      <c r="C30" s="78"/>
      <c r="D30" s="34"/>
      <c r="E30" s="325"/>
      <c r="F30" s="34"/>
      <c r="G30" s="79"/>
      <c r="H30" s="34"/>
      <c r="I30" s="79"/>
      <c r="J30" s="79"/>
      <c r="K30" s="79"/>
      <c r="L30" s="79"/>
      <c r="M30" s="79"/>
      <c r="N30" s="237"/>
      <c r="O30" s="1">
        <f>40365000*4</f>
        <v>161460000</v>
      </c>
      <c r="S30" s="1">
        <v>15</v>
      </c>
      <c r="U30" s="1">
        <v>9</v>
      </c>
    </row>
    <row r="31" spans="1:21">
      <c r="A31" s="1470" t="s">
        <v>1970</v>
      </c>
      <c r="B31" s="46" t="s">
        <v>97</v>
      </c>
      <c r="C31" s="46" t="s">
        <v>97</v>
      </c>
      <c r="D31" s="843">
        <v>9</v>
      </c>
      <c r="E31" s="887">
        <v>1059500</v>
      </c>
      <c r="F31" s="1247">
        <v>9</v>
      </c>
      <c r="G31" s="887">
        <v>1059500</v>
      </c>
      <c r="H31" s="1247">
        <v>9</v>
      </c>
      <c r="I31" s="887">
        <v>1059500</v>
      </c>
      <c r="J31" s="1247">
        <v>9</v>
      </c>
      <c r="K31" s="887">
        <v>1059500</v>
      </c>
      <c r="L31" s="79">
        <f>9*4</f>
        <v>36</v>
      </c>
      <c r="M31" s="1263">
        <f>E31+G31+I31+K31</f>
        <v>4238000</v>
      </c>
      <c r="N31" s="237"/>
      <c r="S31" s="1">
        <v>10</v>
      </c>
      <c r="U31" s="1">
        <v>9</v>
      </c>
    </row>
    <row r="32" spans="1:21">
      <c r="A32" s="1470" t="s">
        <v>1971</v>
      </c>
      <c r="B32" s="46" t="s">
        <v>97</v>
      </c>
      <c r="C32" s="46" t="s">
        <v>97</v>
      </c>
      <c r="D32" s="943">
        <v>32</v>
      </c>
      <c r="E32" s="325">
        <v>1641000</v>
      </c>
      <c r="F32" s="1248">
        <v>32</v>
      </c>
      <c r="G32" s="325">
        <v>1641000</v>
      </c>
      <c r="H32" s="1248">
        <v>32</v>
      </c>
      <c r="I32" s="325">
        <v>1641000</v>
      </c>
      <c r="J32" s="1248">
        <v>32</v>
      </c>
      <c r="K32" s="325">
        <v>1641000</v>
      </c>
      <c r="L32" s="79">
        <v>128</v>
      </c>
      <c r="M32" s="1264">
        <f>E32+G32+I32+K32</f>
        <v>6564000</v>
      </c>
      <c r="O32" s="1">
        <f>1641000*4</f>
        <v>6564000</v>
      </c>
      <c r="S32" s="1">
        <v>15</v>
      </c>
      <c r="U32" s="1">
        <v>24</v>
      </c>
    </row>
    <row r="33" spans="1:21" s="178" customFormat="1">
      <c r="A33" s="1470" t="s">
        <v>2715</v>
      </c>
      <c r="B33" s="46" t="s">
        <v>97</v>
      </c>
      <c r="C33" s="46" t="s">
        <v>97</v>
      </c>
      <c r="D33" s="942">
        <v>3</v>
      </c>
      <c r="E33" s="325">
        <v>105000</v>
      </c>
      <c r="F33" s="1247">
        <v>3</v>
      </c>
      <c r="G33" s="325">
        <v>105000</v>
      </c>
      <c r="H33" s="1247">
        <v>3</v>
      </c>
      <c r="I33" s="325">
        <v>105000</v>
      </c>
      <c r="J33" s="1247">
        <v>3</v>
      </c>
      <c r="K33" s="325">
        <v>105000</v>
      </c>
      <c r="L33" s="79">
        <f>3*4</f>
        <v>12</v>
      </c>
      <c r="M33" s="1265">
        <f>105000*4</f>
        <v>420000</v>
      </c>
      <c r="S33" s="178">
        <v>16</v>
      </c>
      <c r="U33" s="178">
        <v>11</v>
      </c>
    </row>
    <row r="34" spans="1:21">
      <c r="A34" s="1470" t="s">
        <v>2004</v>
      </c>
      <c r="B34" s="46" t="s">
        <v>97</v>
      </c>
      <c r="C34" s="46" t="s">
        <v>97</v>
      </c>
      <c r="D34" s="942">
        <v>3</v>
      </c>
      <c r="E34" s="889">
        <v>13000000</v>
      </c>
      <c r="F34" s="1247">
        <v>3</v>
      </c>
      <c r="G34" s="889">
        <v>13000000</v>
      </c>
      <c r="H34" s="1247">
        <v>3</v>
      </c>
      <c r="I34" s="889">
        <v>13000000</v>
      </c>
      <c r="J34" s="1247">
        <v>3</v>
      </c>
      <c r="K34" s="889">
        <v>13000000</v>
      </c>
      <c r="L34" s="79">
        <f>3*4</f>
        <v>12</v>
      </c>
      <c r="M34" s="1265">
        <f>13000000*4</f>
        <v>52000000</v>
      </c>
      <c r="S34" s="1">
        <v>8</v>
      </c>
      <c r="U34" s="1">
        <v>11</v>
      </c>
    </row>
    <row r="35" spans="1:21">
      <c r="A35" s="1432" t="s">
        <v>26</v>
      </c>
      <c r="B35" s="257"/>
      <c r="C35" s="295"/>
      <c r="D35" s="539">
        <f>SUM(D31:D34)</f>
        <v>47</v>
      </c>
      <c r="E35" s="283">
        <f>SUM(E31:E34)</f>
        <v>15805500</v>
      </c>
      <c r="F35" s="941">
        <f t="shared" ref="F35:M35" si="3">SUM(F31:F34)</f>
        <v>47</v>
      </c>
      <c r="G35" s="283">
        <f t="shared" si="3"/>
        <v>15805500</v>
      </c>
      <c r="H35" s="941">
        <f t="shared" si="3"/>
        <v>47</v>
      </c>
      <c r="I35" s="283">
        <f t="shared" si="3"/>
        <v>15805500</v>
      </c>
      <c r="J35" s="941">
        <f t="shared" si="3"/>
        <v>47</v>
      </c>
      <c r="K35" s="283">
        <f t="shared" si="3"/>
        <v>15805500</v>
      </c>
      <c r="L35" s="941">
        <f t="shared" si="3"/>
        <v>188</v>
      </c>
      <c r="M35" s="283">
        <f t="shared" si="3"/>
        <v>63222000</v>
      </c>
      <c r="O35" s="1">
        <f>13*4</f>
        <v>52</v>
      </c>
      <c r="S35" s="1">
        <f>SUM(S23:S34)</f>
        <v>134</v>
      </c>
      <c r="U35" s="1">
        <v>18</v>
      </c>
    </row>
    <row r="36" spans="1:21">
      <c r="A36" s="1468" t="s">
        <v>1253</v>
      </c>
      <c r="B36" s="78"/>
      <c r="C36" s="78"/>
      <c r="D36" s="34"/>
      <c r="E36" s="78"/>
      <c r="F36" s="34"/>
      <c r="G36" s="78"/>
      <c r="H36" s="34"/>
      <c r="I36" s="78"/>
      <c r="J36" s="79"/>
      <c r="K36" s="78"/>
      <c r="L36" s="79"/>
      <c r="M36" s="79"/>
      <c r="U36" s="1">
        <v>7</v>
      </c>
    </row>
    <row r="37" spans="1:21" s="178" customFormat="1">
      <c r="A37" s="1469" t="s">
        <v>1116</v>
      </c>
      <c r="B37" s="79"/>
      <c r="C37" s="79"/>
      <c r="D37" s="34"/>
      <c r="E37" s="79"/>
      <c r="F37" s="34"/>
      <c r="G37" s="79"/>
      <c r="H37" s="34"/>
      <c r="I37" s="79"/>
      <c r="J37" s="79"/>
      <c r="K37" s="79"/>
      <c r="L37" s="79"/>
      <c r="M37" s="79"/>
      <c r="U37" s="178">
        <f>SUM(U23:U36)</f>
        <v>132</v>
      </c>
    </row>
    <row r="38" spans="1:21">
      <c r="A38" s="1470" t="s">
        <v>1975</v>
      </c>
      <c r="B38" s="46" t="s">
        <v>97</v>
      </c>
      <c r="C38" s="46" t="s">
        <v>97</v>
      </c>
      <c r="D38" s="943">
        <v>32</v>
      </c>
      <c r="E38" s="294">
        <v>7328500</v>
      </c>
      <c r="F38" s="1248">
        <v>33</v>
      </c>
      <c r="G38" s="294">
        <v>7393500</v>
      </c>
      <c r="H38" s="1248">
        <v>33</v>
      </c>
      <c r="I38" s="294">
        <v>7393500</v>
      </c>
      <c r="J38" s="1248">
        <v>33</v>
      </c>
      <c r="K38" s="294">
        <v>7393500</v>
      </c>
      <c r="L38" s="79">
        <v>131</v>
      </c>
      <c r="M38" s="294">
        <f>E38+G38+I38+K38</f>
        <v>29509000</v>
      </c>
    </row>
    <row r="39" spans="1:21">
      <c r="A39" s="1470" t="s">
        <v>3905</v>
      </c>
      <c r="B39" s="46" t="s">
        <v>97</v>
      </c>
      <c r="C39" s="46" t="s">
        <v>97</v>
      </c>
      <c r="D39" s="1207">
        <v>3</v>
      </c>
      <c r="E39" s="238">
        <v>5667000</v>
      </c>
      <c r="F39" s="1207">
        <v>14</v>
      </c>
      <c r="G39" s="238">
        <v>5910000</v>
      </c>
      <c r="H39" s="1207">
        <v>13</v>
      </c>
      <c r="I39" s="238">
        <v>5560000</v>
      </c>
      <c r="J39" s="1207">
        <v>13</v>
      </c>
      <c r="K39" s="238">
        <v>5560000</v>
      </c>
      <c r="L39" s="79">
        <v>53</v>
      </c>
      <c r="M39" s="294">
        <f t="shared" ref="M39:M40" si="4">E39+G39+I39+K39</f>
        <v>22697000</v>
      </c>
    </row>
    <row r="40" spans="1:21">
      <c r="A40" s="1470" t="s">
        <v>3906</v>
      </c>
      <c r="B40" s="46" t="s">
        <v>97</v>
      </c>
      <c r="C40" s="46" t="s">
        <v>97</v>
      </c>
      <c r="D40" s="843">
        <v>27</v>
      </c>
      <c r="E40" s="294">
        <v>1571000</v>
      </c>
      <c r="F40" s="1247">
        <v>30</v>
      </c>
      <c r="G40" s="294">
        <v>1671000</v>
      </c>
      <c r="H40" s="1247">
        <v>30</v>
      </c>
      <c r="I40" s="294">
        <v>1671000</v>
      </c>
      <c r="J40" s="1247">
        <v>30</v>
      </c>
      <c r="K40" s="294">
        <v>1671000</v>
      </c>
      <c r="L40" s="79">
        <v>117</v>
      </c>
      <c r="M40" s="294">
        <f t="shared" si="4"/>
        <v>6584000</v>
      </c>
    </row>
    <row r="41" spans="1:21" s="178" customFormat="1">
      <c r="A41" s="193" t="s">
        <v>2717</v>
      </c>
      <c r="B41" s="79"/>
      <c r="C41" s="193"/>
      <c r="D41" s="943"/>
      <c r="E41" s="294"/>
      <c r="F41" s="1248"/>
      <c r="G41" s="294"/>
      <c r="H41" s="1248"/>
      <c r="I41" s="294"/>
      <c r="J41" s="1248"/>
      <c r="K41" s="294"/>
      <c r="L41" s="79"/>
      <c r="M41" s="294"/>
    </row>
    <row r="42" spans="1:21" ht="24.75" customHeight="1">
      <c r="A42" s="1434" t="s">
        <v>26</v>
      </c>
      <c r="B42" s="541"/>
      <c r="C42" s="286"/>
      <c r="D42" s="541">
        <f>SUM(D38:D41)</f>
        <v>62</v>
      </c>
      <c r="E42" s="286">
        <f>SUM(E38:E41)</f>
        <v>14566500</v>
      </c>
      <c r="F42" s="541">
        <f>SUM(F38:F41)</f>
        <v>77</v>
      </c>
      <c r="G42" s="286">
        <f>SUM(D42:F42)</f>
        <v>14566639</v>
      </c>
      <c r="H42" s="541">
        <f>SUM(H38:H41)</f>
        <v>76</v>
      </c>
      <c r="I42" s="283">
        <f>SUM(I38:I41)</f>
        <v>14624500</v>
      </c>
      <c r="J42" s="283">
        <f>SUM(J38:J41)</f>
        <v>76</v>
      </c>
      <c r="K42" s="283">
        <f>SUM(H42:J42)</f>
        <v>14624652</v>
      </c>
      <c r="L42" s="541">
        <f>SUM(L38:L41)</f>
        <v>301</v>
      </c>
      <c r="M42" s="286">
        <f>SUM(M38:M41)</f>
        <v>58790000</v>
      </c>
      <c r="O42" s="178" t="s">
        <v>1379</v>
      </c>
      <c r="P42" s="294">
        <v>7328500</v>
      </c>
    </row>
    <row r="43" spans="1:21" s="178" customFormat="1">
      <c r="A43" s="1"/>
      <c r="B43" s="1"/>
      <c r="C43" s="1"/>
      <c r="D43" s="1"/>
      <c r="E43" s="1"/>
      <c r="F43" s="1"/>
      <c r="G43" s="1"/>
      <c r="H43" s="1"/>
      <c r="I43" s="1"/>
      <c r="L43" s="1"/>
      <c r="M43" s="565"/>
      <c r="P43" s="238">
        <v>5667000</v>
      </c>
    </row>
    <row r="44" spans="1:21">
      <c r="A44" s="178"/>
      <c r="B44" s="178"/>
      <c r="C44" s="178"/>
      <c r="D44" s="178"/>
      <c r="E44" s="178"/>
      <c r="F44" s="178"/>
      <c r="G44" s="178"/>
      <c r="H44" s="178"/>
      <c r="I44" s="178"/>
      <c r="L44" s="178"/>
      <c r="M44" s="178"/>
      <c r="P44" s="294">
        <v>1571000</v>
      </c>
    </row>
    <row r="45" spans="1:21">
      <c r="A45" s="1862" t="s">
        <v>93</v>
      </c>
      <c r="B45" s="1817" t="s">
        <v>506</v>
      </c>
      <c r="C45" s="1817"/>
      <c r="D45" s="1817" t="s">
        <v>928</v>
      </c>
      <c r="E45" s="1817"/>
      <c r="F45" s="1817" t="s">
        <v>507</v>
      </c>
      <c r="G45" s="1817"/>
      <c r="H45" s="1817" t="s">
        <v>508</v>
      </c>
      <c r="I45" s="1817"/>
      <c r="J45" s="1817" t="s">
        <v>2696</v>
      </c>
      <c r="K45" s="1817"/>
      <c r="L45" s="1860" t="s">
        <v>2697</v>
      </c>
      <c r="M45" s="1861"/>
      <c r="P45" s="1467">
        <f>SUM(P42:P44)</f>
        <v>14566500</v>
      </c>
    </row>
    <row r="46" spans="1:21">
      <c r="A46" s="1863"/>
      <c r="B46" s="180" t="s">
        <v>86</v>
      </c>
      <c r="C46" s="180" t="s">
        <v>94</v>
      </c>
      <c r="D46" s="180" t="s">
        <v>86</v>
      </c>
      <c r="E46" s="180" t="s">
        <v>94</v>
      </c>
      <c r="F46" s="180" t="s">
        <v>86</v>
      </c>
      <c r="G46" s="180" t="s">
        <v>94</v>
      </c>
      <c r="H46" s="180" t="s">
        <v>86</v>
      </c>
      <c r="I46" s="180" t="s">
        <v>94</v>
      </c>
      <c r="J46" s="180" t="s">
        <v>86</v>
      </c>
      <c r="K46" s="180" t="s">
        <v>94</v>
      </c>
      <c r="L46" s="180" t="s">
        <v>86</v>
      </c>
      <c r="M46" s="180" t="s">
        <v>94</v>
      </c>
    </row>
    <row r="47" spans="1:21">
      <c r="A47" s="1864"/>
      <c r="B47" s="184" t="s">
        <v>95</v>
      </c>
      <c r="C47" s="184" t="s">
        <v>280</v>
      </c>
      <c r="D47" s="184" t="s">
        <v>95</v>
      </c>
      <c r="E47" s="184" t="s">
        <v>280</v>
      </c>
      <c r="F47" s="184" t="s">
        <v>95</v>
      </c>
      <c r="G47" s="184" t="s">
        <v>280</v>
      </c>
      <c r="H47" s="184" t="s">
        <v>95</v>
      </c>
      <c r="I47" s="184" t="s">
        <v>280</v>
      </c>
      <c r="J47" s="184" t="s">
        <v>95</v>
      </c>
      <c r="K47" s="184" t="s">
        <v>280</v>
      </c>
      <c r="L47" s="184" t="s">
        <v>95</v>
      </c>
      <c r="M47" s="184" t="s">
        <v>280</v>
      </c>
    </row>
    <row r="48" spans="1:21" s="178" customFormat="1">
      <c r="A48" s="1468" t="s">
        <v>2718</v>
      </c>
      <c r="B48" s="78"/>
      <c r="C48" s="78"/>
      <c r="D48" s="34"/>
      <c r="E48" s="78"/>
      <c r="F48" s="34"/>
      <c r="G48" s="141"/>
      <c r="H48" s="78"/>
      <c r="I48" s="141"/>
      <c r="J48" s="78"/>
      <c r="K48" s="78"/>
      <c r="L48" s="843"/>
      <c r="M48" s="78"/>
    </row>
    <row r="49" spans="1:14">
      <c r="A49" s="1469" t="s">
        <v>2719</v>
      </c>
      <c r="B49" s="79"/>
      <c r="C49" s="79"/>
      <c r="D49" s="34"/>
      <c r="E49" s="79"/>
      <c r="F49" s="34"/>
      <c r="G49" s="1246"/>
      <c r="H49" s="79"/>
      <c r="I49" s="1246"/>
      <c r="J49" s="79"/>
      <c r="K49" s="79"/>
      <c r="L49" s="843"/>
      <c r="M49" s="79"/>
    </row>
    <row r="50" spans="1:14">
      <c r="A50" s="1470" t="s">
        <v>3275</v>
      </c>
      <c r="B50" s="46" t="s">
        <v>97</v>
      </c>
      <c r="C50" s="46" t="s">
        <v>97</v>
      </c>
      <c r="D50" s="1209">
        <v>20</v>
      </c>
      <c r="E50" s="1266">
        <v>905000</v>
      </c>
      <c r="F50" s="1209">
        <v>22</v>
      </c>
      <c r="G50" s="1274">
        <v>923000</v>
      </c>
      <c r="H50" s="1210">
        <v>22</v>
      </c>
      <c r="I50" s="1274">
        <v>923000</v>
      </c>
      <c r="J50" s="1210">
        <v>22</v>
      </c>
      <c r="K50" s="1266">
        <v>923000</v>
      </c>
      <c r="L50" s="1271">
        <v>86</v>
      </c>
      <c r="M50" s="1267">
        <f>SUM(E50,G50,I50,K50)</f>
        <v>3674000</v>
      </c>
    </row>
    <row r="51" spans="1:14">
      <c r="A51" s="1470" t="s">
        <v>3276</v>
      </c>
      <c r="B51" s="46" t="s">
        <v>97</v>
      </c>
      <c r="C51" s="46" t="s">
        <v>97</v>
      </c>
      <c r="D51" s="1209">
        <v>32</v>
      </c>
      <c r="E51" s="1267">
        <v>636000</v>
      </c>
      <c r="F51" s="1209">
        <v>32</v>
      </c>
      <c r="G51" s="1275">
        <v>616000</v>
      </c>
      <c r="H51" s="1210">
        <v>32</v>
      </c>
      <c r="I51" s="1275">
        <v>616000</v>
      </c>
      <c r="J51" s="1210">
        <v>32</v>
      </c>
      <c r="K51" s="1267">
        <v>616000</v>
      </c>
      <c r="L51" s="1271">
        <f>SUM(D51,F51,H51,J51)</f>
        <v>128</v>
      </c>
      <c r="M51" s="1267">
        <f>SUM(E51,G51,I51,K51)</f>
        <v>2484000</v>
      </c>
    </row>
    <row r="52" spans="1:14" s="178" customFormat="1">
      <c r="A52" s="1470" t="s">
        <v>3277</v>
      </c>
      <c r="B52" s="46" t="s">
        <v>97</v>
      </c>
      <c r="C52" s="46" t="s">
        <v>97</v>
      </c>
      <c r="D52" s="1211">
        <v>11</v>
      </c>
      <c r="E52" s="1268">
        <v>4070000</v>
      </c>
      <c r="F52" s="1208">
        <v>12</v>
      </c>
      <c r="G52" s="1268">
        <v>4300000</v>
      </c>
      <c r="H52" s="1208">
        <v>11</v>
      </c>
      <c r="I52" s="1268">
        <v>4070000</v>
      </c>
      <c r="J52" s="1208">
        <v>11</v>
      </c>
      <c r="K52" s="1268">
        <v>4070000</v>
      </c>
      <c r="L52" s="1272">
        <v>45</v>
      </c>
      <c r="M52" s="1280">
        <f>SUM(E52,G52,I52,K52)</f>
        <v>16510000</v>
      </c>
      <c r="N52" s="23"/>
    </row>
    <row r="53" spans="1:14" s="178" customFormat="1">
      <c r="A53" s="1470" t="s">
        <v>3278</v>
      </c>
      <c r="B53" s="46" t="s">
        <v>97</v>
      </c>
      <c r="C53" s="46" t="s">
        <v>97</v>
      </c>
      <c r="D53" s="1211">
        <v>17</v>
      </c>
      <c r="E53" s="1269">
        <v>403000</v>
      </c>
      <c r="F53" s="1208">
        <v>20</v>
      </c>
      <c r="G53" s="1269">
        <v>415000</v>
      </c>
      <c r="H53" s="1208">
        <v>20</v>
      </c>
      <c r="I53" s="1269">
        <v>415000</v>
      </c>
      <c r="J53" s="1208">
        <v>20</v>
      </c>
      <c r="K53" s="1269">
        <v>415000</v>
      </c>
      <c r="L53" s="1272">
        <f>SUM(D53,F53,H53,J53)</f>
        <v>77</v>
      </c>
      <c r="M53" s="325">
        <f>SUM(E53,G53,I53,K53)</f>
        <v>1648000</v>
      </c>
      <c r="N53" s="23"/>
    </row>
    <row r="54" spans="1:14">
      <c r="A54" s="1470" t="s">
        <v>3279</v>
      </c>
      <c r="B54" s="46" t="s">
        <v>97</v>
      </c>
      <c r="C54" s="46" t="s">
        <v>97</v>
      </c>
      <c r="D54" s="1211">
        <v>23</v>
      </c>
      <c r="E54" s="1269">
        <v>658500</v>
      </c>
      <c r="F54" s="1212">
        <v>25</v>
      </c>
      <c r="G54" s="1269">
        <v>679000</v>
      </c>
      <c r="H54" s="1212">
        <v>25</v>
      </c>
      <c r="I54" s="1269">
        <v>679000</v>
      </c>
      <c r="J54" s="1212">
        <v>25</v>
      </c>
      <c r="K54" s="1269">
        <v>679000</v>
      </c>
      <c r="L54" s="1273">
        <v>98</v>
      </c>
      <c r="M54" s="1270">
        <f>SUM(K54,I54,G54,E54)</f>
        <v>2695500</v>
      </c>
      <c r="N54" s="23"/>
    </row>
    <row r="55" spans="1:14">
      <c r="A55" s="1432" t="s">
        <v>26</v>
      </c>
      <c r="B55" s="257"/>
      <c r="C55" s="295"/>
      <c r="D55" s="1215">
        <f>SUM(D50:D54)</f>
        <v>103</v>
      </c>
      <c r="E55" s="1213">
        <f t="shared" ref="E55:M55" si="5">SUM(E50:E54)</f>
        <v>6672500</v>
      </c>
      <c r="F55" s="1215">
        <f t="shared" si="5"/>
        <v>111</v>
      </c>
      <c r="G55" s="1216">
        <f t="shared" si="5"/>
        <v>6933000</v>
      </c>
      <c r="H55" s="1215">
        <f t="shared" si="5"/>
        <v>110</v>
      </c>
      <c r="I55" s="1215">
        <f t="shared" si="5"/>
        <v>6703000</v>
      </c>
      <c r="J55" s="1215">
        <f t="shared" si="5"/>
        <v>110</v>
      </c>
      <c r="K55" s="1215">
        <f t="shared" si="5"/>
        <v>6703000</v>
      </c>
      <c r="L55" s="1215">
        <f t="shared" si="5"/>
        <v>434</v>
      </c>
      <c r="M55" s="1281">
        <f t="shared" si="5"/>
        <v>27011500</v>
      </c>
      <c r="N55" s="1214"/>
    </row>
    <row r="56" spans="1:14">
      <c r="A56" s="1432" t="s">
        <v>1946</v>
      </c>
      <c r="B56" s="404"/>
      <c r="C56" s="295"/>
      <c r="D56" s="1215">
        <f t="shared" ref="D56:K56" si="6">D15+D29+D35+D42+D55</f>
        <v>230</v>
      </c>
      <c r="E56" s="1217">
        <f t="shared" si="6"/>
        <v>69637400</v>
      </c>
      <c r="F56" s="1215">
        <f t="shared" si="6"/>
        <v>257</v>
      </c>
      <c r="G56" s="1217">
        <f t="shared" si="6"/>
        <v>76127039</v>
      </c>
      <c r="H56" s="1215">
        <f t="shared" si="6"/>
        <v>252</v>
      </c>
      <c r="I56" s="1217">
        <f t="shared" si="6"/>
        <v>75219464</v>
      </c>
      <c r="J56" s="1215">
        <f t="shared" si="6"/>
        <v>252</v>
      </c>
      <c r="K56" s="1217">
        <f t="shared" si="6"/>
        <v>75219617</v>
      </c>
      <c r="L56" s="1215">
        <f>L15+L28+L35+L42+L55</f>
        <v>1366</v>
      </c>
      <c r="M56" s="1217">
        <f>SUM(E56,G56,I56,K56)</f>
        <v>296203520</v>
      </c>
      <c r="N56" s="1214"/>
    </row>
    <row r="62" spans="1:14">
      <c r="M62" s="565"/>
      <c r="N62" s="565"/>
    </row>
    <row r="84" spans="13:13">
      <c r="M84" s="565">
        <v>52</v>
      </c>
    </row>
  </sheetData>
  <mergeCells count="25">
    <mergeCell ref="L7:M7"/>
    <mergeCell ref="A3:M3"/>
    <mergeCell ref="A4:M4"/>
    <mergeCell ref="A6:M6"/>
    <mergeCell ref="A5:M5"/>
    <mergeCell ref="B7:C7"/>
    <mergeCell ref="D7:E7"/>
    <mergeCell ref="F7:G7"/>
    <mergeCell ref="H7:I7"/>
    <mergeCell ref="A7:A9"/>
    <mergeCell ref="J7:K7"/>
    <mergeCell ref="L23:M23"/>
    <mergeCell ref="A45:A47"/>
    <mergeCell ref="B45:C45"/>
    <mergeCell ref="D45:E45"/>
    <mergeCell ref="F45:G45"/>
    <mergeCell ref="H45:I45"/>
    <mergeCell ref="L45:M45"/>
    <mergeCell ref="A23:A25"/>
    <mergeCell ref="B23:C23"/>
    <mergeCell ref="D23:E23"/>
    <mergeCell ref="F23:G23"/>
    <mergeCell ref="H23:I23"/>
    <mergeCell ref="J23:K23"/>
    <mergeCell ref="J45:K45"/>
  </mergeCells>
  <pageMargins left="7.874015748031496E-2" right="7.874015748031496E-2" top="0.55118110236220474" bottom="7.874015748031496E-2" header="0.31496062992125984" footer="0.31496062992125984"/>
  <pageSetup paperSize="9" orientation="landscape" horizontalDpi="4294967293" vertic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2"/>
  <sheetViews>
    <sheetView view="pageBreakPreview" topLeftCell="A118" zoomScale="120" zoomScaleNormal="110" zoomScaleSheetLayoutView="120" workbookViewId="0">
      <selection activeCell="B95" sqref="B95"/>
    </sheetView>
  </sheetViews>
  <sheetFormatPr defaultColWidth="9" defaultRowHeight="21" customHeight="1"/>
  <cols>
    <col min="1" max="1" width="4.42578125" style="204" customWidth="1"/>
    <col min="2" max="2" width="26.28515625" style="204" customWidth="1"/>
    <col min="3" max="3" width="20.42578125" style="204" customWidth="1"/>
    <col min="4" max="4" width="11" style="585" customWidth="1"/>
    <col min="5" max="8" width="8.140625" style="204" customWidth="1"/>
    <col min="9" max="9" width="7.7109375" style="204" customWidth="1"/>
    <col min="10" max="10" width="13.42578125" style="204" customWidth="1"/>
    <col min="11" max="11" width="14.7109375" style="204" customWidth="1"/>
    <col min="12" max="12" width="8.42578125" style="204" customWidth="1"/>
    <col min="13" max="13" width="9" style="967"/>
    <col min="14" max="14" width="9" style="204"/>
    <col min="15" max="15" width="10.7109375" style="204" customWidth="1"/>
    <col min="16" max="16384" width="9" style="204"/>
  </cols>
  <sheetData>
    <row r="1" spans="1:15" ht="21" customHeight="1">
      <c r="A1" s="620" t="s">
        <v>2634</v>
      </c>
      <c r="K1" s="1878" t="s">
        <v>2655</v>
      </c>
      <c r="L1" s="1879"/>
      <c r="M1" s="966"/>
      <c r="N1" s="204" t="s">
        <v>1620</v>
      </c>
    </row>
    <row r="2" spans="1:15" ht="21" customHeight="1">
      <c r="A2" s="1876" t="s">
        <v>272</v>
      </c>
      <c r="B2" s="1876"/>
      <c r="C2" s="1876"/>
      <c r="D2" s="1876"/>
      <c r="E2" s="1876"/>
      <c r="F2" s="1876"/>
      <c r="G2" s="1876"/>
      <c r="H2" s="1876"/>
      <c r="I2" s="1876"/>
      <c r="J2" s="1876"/>
      <c r="K2" s="1876"/>
      <c r="L2" s="1876"/>
      <c r="N2" s="204" t="s">
        <v>2138</v>
      </c>
    </row>
    <row r="3" spans="1:15" ht="21" customHeight="1">
      <c r="A3" s="1876" t="s">
        <v>2656</v>
      </c>
      <c r="B3" s="1876"/>
      <c r="C3" s="1876"/>
      <c r="D3" s="1876"/>
      <c r="E3" s="1876"/>
      <c r="F3" s="1876"/>
      <c r="G3" s="1876"/>
      <c r="H3" s="1876"/>
      <c r="I3" s="1876"/>
      <c r="J3" s="1876"/>
      <c r="K3" s="1876"/>
      <c r="L3" s="1876"/>
      <c r="O3" s="204" t="s">
        <v>429</v>
      </c>
    </row>
    <row r="4" spans="1:15" ht="21" customHeight="1">
      <c r="A4" s="1876" t="s">
        <v>273</v>
      </c>
      <c r="B4" s="1876"/>
      <c r="C4" s="1876"/>
      <c r="D4" s="1876"/>
      <c r="E4" s="1876"/>
      <c r="F4" s="1876"/>
      <c r="G4" s="1876"/>
      <c r="H4" s="1876"/>
      <c r="I4" s="1876"/>
      <c r="J4" s="1876"/>
      <c r="K4" s="1876"/>
      <c r="L4" s="1876"/>
      <c r="N4" s="620" t="s">
        <v>2139</v>
      </c>
    </row>
    <row r="5" spans="1:15" ht="21" customHeight="1">
      <c r="A5" s="1877" t="s">
        <v>1049</v>
      </c>
      <c r="B5" s="1877"/>
      <c r="C5" s="1877"/>
      <c r="D5" s="1877"/>
      <c r="E5" s="1877"/>
      <c r="F5" s="1877"/>
      <c r="G5" s="1877"/>
      <c r="H5" s="1877"/>
      <c r="I5" s="1877"/>
      <c r="J5" s="1877"/>
      <c r="K5" s="1877"/>
      <c r="L5" s="1877"/>
      <c r="N5" s="620"/>
      <c r="O5" s="204" t="s">
        <v>431</v>
      </c>
    </row>
    <row r="6" spans="1:15" ht="21" customHeight="1">
      <c r="A6" s="620" t="s">
        <v>1592</v>
      </c>
      <c r="B6" s="620"/>
      <c r="C6" s="620"/>
      <c r="D6" s="807"/>
      <c r="E6" s="620"/>
      <c r="F6" s="620"/>
      <c r="G6" s="620"/>
      <c r="H6" s="620"/>
      <c r="I6" s="620"/>
      <c r="J6" s="620"/>
      <c r="K6" s="620"/>
      <c r="L6" s="620"/>
      <c r="N6" s="620" t="s">
        <v>2140</v>
      </c>
    </row>
    <row r="7" spans="1:15" ht="21" customHeight="1">
      <c r="A7" s="620" t="s">
        <v>1053</v>
      </c>
      <c r="B7" s="620"/>
      <c r="C7" s="620"/>
      <c r="D7" s="807"/>
      <c r="E7" s="620"/>
      <c r="F7" s="620"/>
      <c r="G7" s="620"/>
      <c r="H7" s="620"/>
      <c r="I7" s="620"/>
      <c r="J7" s="620"/>
      <c r="K7" s="620"/>
      <c r="L7" s="620"/>
      <c r="N7" s="620"/>
      <c r="O7" s="204" t="s">
        <v>433</v>
      </c>
    </row>
    <row r="8" spans="1:15" ht="21" customHeight="1">
      <c r="A8" s="620" t="s">
        <v>274</v>
      </c>
      <c r="B8" s="968" t="s">
        <v>275</v>
      </c>
      <c r="C8" s="620"/>
      <c r="D8" s="807"/>
      <c r="E8" s="620"/>
      <c r="F8" s="620"/>
      <c r="G8" s="620"/>
      <c r="H8" s="620"/>
      <c r="I8" s="620"/>
      <c r="J8" s="620"/>
      <c r="K8" s="620"/>
      <c r="L8" s="620"/>
      <c r="N8" s="620" t="s">
        <v>2141</v>
      </c>
    </row>
    <row r="9" spans="1:15" ht="21" customHeight="1">
      <c r="A9" s="191"/>
      <c r="B9" s="191"/>
      <c r="C9" s="191"/>
      <c r="D9" s="808" t="s">
        <v>278</v>
      </c>
      <c r="E9" s="1873" t="s">
        <v>279</v>
      </c>
      <c r="F9" s="1874"/>
      <c r="G9" s="1874"/>
      <c r="H9" s="1874"/>
      <c r="I9" s="1875"/>
      <c r="J9" s="181" t="s">
        <v>281</v>
      </c>
      <c r="K9" s="181" t="s">
        <v>283</v>
      </c>
      <c r="L9" s="181" t="s">
        <v>285</v>
      </c>
      <c r="N9" s="620"/>
      <c r="O9" s="204" t="s">
        <v>435</v>
      </c>
    </row>
    <row r="10" spans="1:15" ht="21" customHeight="1">
      <c r="A10" s="183" t="s">
        <v>276</v>
      </c>
      <c r="B10" s="183" t="s">
        <v>95</v>
      </c>
      <c r="C10" s="183" t="s">
        <v>277</v>
      </c>
      <c r="D10" s="809" t="s">
        <v>286</v>
      </c>
      <c r="E10" s="181">
        <v>2561</v>
      </c>
      <c r="F10" s="181">
        <v>2562</v>
      </c>
      <c r="G10" s="181">
        <v>2563</v>
      </c>
      <c r="H10" s="181">
        <v>2564</v>
      </c>
      <c r="I10" s="181">
        <v>2565</v>
      </c>
      <c r="J10" s="183" t="s">
        <v>282</v>
      </c>
      <c r="K10" s="183" t="s">
        <v>284</v>
      </c>
      <c r="L10" s="183" t="s">
        <v>329</v>
      </c>
      <c r="N10" s="620" t="s">
        <v>2142</v>
      </c>
    </row>
    <row r="11" spans="1:15" ht="21" customHeight="1">
      <c r="A11" s="183"/>
      <c r="B11" s="183"/>
      <c r="C11" s="183"/>
      <c r="D11" s="809" t="s">
        <v>287</v>
      </c>
      <c r="E11" s="183" t="s">
        <v>280</v>
      </c>
      <c r="F11" s="183" t="s">
        <v>280</v>
      </c>
      <c r="G11" s="183" t="s">
        <v>280</v>
      </c>
      <c r="H11" s="183" t="s">
        <v>280</v>
      </c>
      <c r="I11" s="183" t="s">
        <v>280</v>
      </c>
      <c r="J11" s="183"/>
      <c r="K11" s="183"/>
      <c r="L11" s="183" t="s">
        <v>330</v>
      </c>
      <c r="N11" s="204" t="s">
        <v>2143</v>
      </c>
    </row>
    <row r="12" spans="1:15" ht="21" customHeight="1">
      <c r="A12" s="934">
        <v>1</v>
      </c>
      <c r="B12" s="198" t="s">
        <v>319</v>
      </c>
      <c r="C12" s="107" t="s">
        <v>730</v>
      </c>
      <c r="D12" s="1620" t="s">
        <v>728</v>
      </c>
      <c r="E12" s="703" t="s">
        <v>97</v>
      </c>
      <c r="F12" s="168">
        <v>40000</v>
      </c>
      <c r="G12" s="190">
        <v>40000</v>
      </c>
      <c r="H12" s="171">
        <v>40000</v>
      </c>
      <c r="I12" s="171">
        <v>40000</v>
      </c>
      <c r="J12" s="209" t="s">
        <v>976</v>
      </c>
      <c r="K12" s="61" t="s">
        <v>731</v>
      </c>
      <c r="L12" s="931" t="s">
        <v>841</v>
      </c>
      <c r="N12" s="620" t="s">
        <v>1585</v>
      </c>
    </row>
    <row r="13" spans="1:15" ht="21" customHeight="1">
      <c r="A13" s="48"/>
      <c r="B13" s="162" t="s">
        <v>307</v>
      </c>
      <c r="C13" s="108" t="s">
        <v>2657</v>
      </c>
      <c r="D13" s="828"/>
      <c r="E13" s="48"/>
      <c r="F13" s="44"/>
      <c r="G13" s="197"/>
      <c r="H13" s="49"/>
      <c r="I13" s="49"/>
      <c r="J13" s="49" t="s">
        <v>1057</v>
      </c>
      <c r="K13" s="119" t="s">
        <v>732</v>
      </c>
      <c r="L13" s="945" t="s">
        <v>842</v>
      </c>
      <c r="N13" s="620" t="s">
        <v>1586</v>
      </c>
    </row>
    <row r="14" spans="1:15" ht="21" customHeight="1">
      <c r="A14" s="47"/>
      <c r="B14" s="122"/>
      <c r="C14" s="120" t="s">
        <v>526</v>
      </c>
      <c r="D14" s="826"/>
      <c r="E14" s="47"/>
      <c r="F14" s="201"/>
      <c r="G14" s="202"/>
      <c r="H14" s="212"/>
      <c r="I14" s="212"/>
      <c r="J14" s="212" t="s">
        <v>742</v>
      </c>
      <c r="K14" s="140" t="s">
        <v>733</v>
      </c>
      <c r="L14" s="752"/>
      <c r="N14" s="620" t="s">
        <v>1590</v>
      </c>
    </row>
    <row r="15" spans="1:15" ht="21" customHeight="1">
      <c r="A15" s="934">
        <v>2</v>
      </c>
      <c r="B15" s="969" t="s">
        <v>2042</v>
      </c>
      <c r="C15" s="278" t="s">
        <v>2658</v>
      </c>
      <c r="D15" s="1621" t="s">
        <v>2661</v>
      </c>
      <c r="E15" s="993" t="s">
        <v>97</v>
      </c>
      <c r="F15" s="969">
        <v>40000</v>
      </c>
      <c r="G15" s="970">
        <v>30000</v>
      </c>
      <c r="H15" s="971">
        <v>30000</v>
      </c>
      <c r="I15" s="971">
        <v>30000</v>
      </c>
      <c r="J15" s="209" t="s">
        <v>758</v>
      </c>
      <c r="K15" s="972" t="s">
        <v>2043</v>
      </c>
      <c r="L15" s="973" t="s">
        <v>1599</v>
      </c>
    </row>
    <row r="16" spans="1:15" ht="21" customHeight="1">
      <c r="A16" s="48"/>
      <c r="B16" s="974" t="s">
        <v>115</v>
      </c>
      <c r="C16" s="975" t="s">
        <v>2659</v>
      </c>
      <c r="D16" s="1622"/>
      <c r="E16" s="976"/>
      <c r="F16" s="976"/>
      <c r="G16" s="977"/>
      <c r="H16" s="978"/>
      <c r="I16" s="978"/>
      <c r="J16" s="49"/>
      <c r="K16" s="979" t="s">
        <v>2662</v>
      </c>
      <c r="L16" s="978"/>
      <c r="N16" s="972" t="s">
        <v>3919</v>
      </c>
    </row>
    <row r="17" spans="1:13" ht="21" customHeight="1">
      <c r="A17" s="47"/>
      <c r="B17" s="980"/>
      <c r="C17" s="279" t="s">
        <v>2660</v>
      </c>
      <c r="D17" s="1623"/>
      <c r="E17" s="981"/>
      <c r="F17" s="981"/>
      <c r="G17" s="982"/>
      <c r="H17" s="983"/>
      <c r="I17" s="983"/>
      <c r="J17" s="212"/>
      <c r="K17" s="984" t="s">
        <v>526</v>
      </c>
      <c r="L17" s="983"/>
    </row>
    <row r="18" spans="1:13" ht="21" customHeight="1">
      <c r="A18" s="934">
        <v>3</v>
      </c>
      <c r="B18" s="110" t="s">
        <v>785</v>
      </c>
      <c r="C18" s="100" t="s">
        <v>331</v>
      </c>
      <c r="D18" s="1624" t="s">
        <v>728</v>
      </c>
      <c r="E18" s="161" t="s">
        <v>97</v>
      </c>
      <c r="F18" s="189">
        <v>10000</v>
      </c>
      <c r="G18" s="190">
        <v>10000</v>
      </c>
      <c r="H18" s="189">
        <v>10000</v>
      </c>
      <c r="I18" s="190">
        <v>10000</v>
      </c>
      <c r="J18" s="956" t="s">
        <v>976</v>
      </c>
      <c r="K18" s="100" t="s">
        <v>787</v>
      </c>
      <c r="L18" s="931" t="s">
        <v>841</v>
      </c>
    </row>
    <row r="19" spans="1:13" ht="21" customHeight="1">
      <c r="A19" s="48"/>
      <c r="B19" s="53" t="s">
        <v>786</v>
      </c>
      <c r="C19" s="41" t="s">
        <v>332</v>
      </c>
      <c r="D19" s="813"/>
      <c r="E19" s="46"/>
      <c r="F19" s="196"/>
      <c r="G19" s="197"/>
      <c r="H19" s="196"/>
      <c r="I19" s="197"/>
      <c r="J19" s="957" t="s">
        <v>768</v>
      </c>
      <c r="K19" s="53" t="s">
        <v>743</v>
      </c>
      <c r="L19" s="945" t="s">
        <v>842</v>
      </c>
    </row>
    <row r="20" spans="1:13" ht="21" customHeight="1">
      <c r="A20" s="47"/>
      <c r="B20" s="54"/>
      <c r="C20" s="42"/>
      <c r="D20" s="816"/>
      <c r="E20" s="143"/>
      <c r="F20" s="203"/>
      <c r="G20" s="202"/>
      <c r="H20" s="203"/>
      <c r="I20" s="202"/>
      <c r="J20" s="958"/>
      <c r="K20" s="54"/>
      <c r="L20" s="752"/>
    </row>
    <row r="21" spans="1:13" ht="21" customHeight="1">
      <c r="A21" s="45">
        <v>4</v>
      </c>
      <c r="B21" s="58" t="s">
        <v>3686</v>
      </c>
      <c r="C21" s="114" t="s">
        <v>3688</v>
      </c>
      <c r="D21" s="1624" t="s">
        <v>624</v>
      </c>
      <c r="E21" s="161" t="s">
        <v>97</v>
      </c>
      <c r="F21" s="713" t="s">
        <v>97</v>
      </c>
      <c r="G21" s="161">
        <v>395000</v>
      </c>
      <c r="H21" s="161" t="s">
        <v>97</v>
      </c>
      <c r="I21" s="713" t="s">
        <v>97</v>
      </c>
      <c r="J21" s="934" t="s">
        <v>820</v>
      </c>
      <c r="K21" s="985" t="s">
        <v>3689</v>
      </c>
      <c r="L21" s="209" t="s">
        <v>1074</v>
      </c>
    </row>
    <row r="22" spans="1:13" ht="21" customHeight="1">
      <c r="A22" s="46"/>
      <c r="B22" s="196" t="s">
        <v>3687</v>
      </c>
      <c r="C22" s="41" t="s">
        <v>3687</v>
      </c>
      <c r="D22" s="813"/>
      <c r="E22" s="197"/>
      <c r="F22" s="196"/>
      <c r="G22" s="197"/>
      <c r="H22" s="197"/>
      <c r="I22" s="196"/>
      <c r="J22" s="44" t="s">
        <v>768</v>
      </c>
      <c r="K22" s="986" t="s">
        <v>3690</v>
      </c>
      <c r="L22" s="49" t="s">
        <v>842</v>
      </c>
    </row>
    <row r="23" spans="1:13" ht="21" customHeight="1">
      <c r="A23" s="143"/>
      <c r="B23" s="253"/>
      <c r="C23" s="54"/>
      <c r="D23" s="1625"/>
      <c r="E23" s="42"/>
      <c r="F23" s="396"/>
      <c r="G23" s="282"/>
      <c r="H23" s="42"/>
      <c r="I23" s="396"/>
      <c r="J23" s="201"/>
      <c r="K23" s="202"/>
      <c r="L23" s="212"/>
    </row>
    <row r="24" spans="1:13" ht="21" customHeight="1">
      <c r="A24" s="762"/>
      <c r="B24" s="43"/>
      <c r="C24" s="43"/>
      <c r="D24" s="1562"/>
      <c r="E24" s="51"/>
      <c r="F24" s="172"/>
      <c r="G24" s="172"/>
      <c r="H24" s="51"/>
      <c r="I24" s="172"/>
      <c r="J24" s="196"/>
      <c r="K24" s="196"/>
      <c r="L24" s="196"/>
    </row>
    <row r="25" spans="1:13" ht="21" customHeight="1">
      <c r="M25" s="966"/>
    </row>
    <row r="26" spans="1:13" ht="21" customHeight="1">
      <c r="L26" s="1542">
        <v>41</v>
      </c>
    </row>
    <row r="27" spans="1:13" ht="21" customHeight="1">
      <c r="L27" s="726"/>
    </row>
    <row r="28" spans="1:13" ht="21" customHeight="1">
      <c r="A28" s="191"/>
      <c r="B28" s="191"/>
      <c r="C28" s="191"/>
      <c r="D28" s="808" t="s">
        <v>278</v>
      </c>
      <c r="E28" s="1873" t="s">
        <v>279</v>
      </c>
      <c r="F28" s="1874"/>
      <c r="G28" s="1874"/>
      <c r="H28" s="1874"/>
      <c r="I28" s="1875"/>
      <c r="J28" s="181" t="s">
        <v>281</v>
      </c>
      <c r="K28" s="181" t="s">
        <v>283</v>
      </c>
      <c r="L28" s="181" t="s">
        <v>285</v>
      </c>
    </row>
    <row r="29" spans="1:13" ht="21" customHeight="1">
      <c r="A29" s="183" t="s">
        <v>276</v>
      </c>
      <c r="B29" s="183" t="s">
        <v>95</v>
      </c>
      <c r="C29" s="183" t="s">
        <v>277</v>
      </c>
      <c r="D29" s="809" t="s">
        <v>286</v>
      </c>
      <c r="E29" s="181">
        <v>2561</v>
      </c>
      <c r="F29" s="181">
        <v>2562</v>
      </c>
      <c r="G29" s="181">
        <v>2563</v>
      </c>
      <c r="H29" s="181">
        <v>2564</v>
      </c>
      <c r="I29" s="181">
        <v>2565</v>
      </c>
      <c r="J29" s="183" t="s">
        <v>282</v>
      </c>
      <c r="K29" s="183" t="s">
        <v>284</v>
      </c>
      <c r="L29" s="183" t="s">
        <v>329</v>
      </c>
    </row>
    <row r="30" spans="1:13" ht="21" customHeight="1">
      <c r="A30" s="183"/>
      <c r="B30" s="1218"/>
      <c r="C30" s="1218"/>
      <c r="D30" s="810" t="s">
        <v>287</v>
      </c>
      <c r="E30" s="1218" t="s">
        <v>280</v>
      </c>
      <c r="F30" s="1218" t="s">
        <v>280</v>
      </c>
      <c r="G30" s="1218" t="s">
        <v>280</v>
      </c>
      <c r="H30" s="1218" t="s">
        <v>280</v>
      </c>
      <c r="I30" s="1218" t="s">
        <v>280</v>
      </c>
      <c r="J30" s="1218"/>
      <c r="K30" s="1218"/>
      <c r="L30" s="1218" t="s">
        <v>330</v>
      </c>
    </row>
    <row r="31" spans="1:13" ht="21" customHeight="1">
      <c r="A31" s="45">
        <v>5</v>
      </c>
      <c r="B31" s="43" t="s">
        <v>3693</v>
      </c>
      <c r="C31" s="114" t="s">
        <v>3688</v>
      </c>
      <c r="D31" s="1624" t="s">
        <v>624</v>
      </c>
      <c r="E31" s="161" t="s">
        <v>97</v>
      </c>
      <c r="F31" s="713" t="s">
        <v>97</v>
      </c>
      <c r="G31" s="205">
        <v>239000</v>
      </c>
      <c r="H31" s="161" t="s">
        <v>97</v>
      </c>
      <c r="I31" s="713" t="s">
        <v>97</v>
      </c>
      <c r="J31" s="1367" t="s">
        <v>820</v>
      </c>
      <c r="K31" s="985" t="s">
        <v>3691</v>
      </c>
      <c r="L31" s="209" t="s">
        <v>1074</v>
      </c>
    </row>
    <row r="32" spans="1:13" ht="21" customHeight="1">
      <c r="A32" s="46"/>
      <c r="B32" s="43"/>
      <c r="C32" s="41" t="s">
        <v>3692</v>
      </c>
      <c r="D32" s="813"/>
      <c r="E32" s="197"/>
      <c r="F32" s="196"/>
      <c r="G32" s="205"/>
      <c r="H32" s="197"/>
      <c r="I32" s="196"/>
      <c r="J32" s="44" t="s">
        <v>768</v>
      </c>
      <c r="K32" s="986" t="s">
        <v>3690</v>
      </c>
      <c r="L32" s="49" t="s">
        <v>842</v>
      </c>
    </row>
    <row r="33" spans="1:13" ht="21" customHeight="1">
      <c r="A33" s="143"/>
      <c r="B33" s="43"/>
      <c r="C33" s="54"/>
      <c r="D33" s="1625"/>
      <c r="E33" s="42"/>
      <c r="F33" s="396"/>
      <c r="G33" s="205"/>
      <c r="H33" s="42"/>
      <c r="I33" s="396"/>
      <c r="J33" s="201"/>
      <c r="K33" s="202"/>
      <c r="L33" s="212"/>
    </row>
    <row r="34" spans="1:13" ht="21" customHeight="1">
      <c r="A34" s="45">
        <v>6</v>
      </c>
      <c r="B34" s="58" t="s">
        <v>1058</v>
      </c>
      <c r="C34" s="100" t="s">
        <v>1061</v>
      </c>
      <c r="D34" s="1624" t="s">
        <v>728</v>
      </c>
      <c r="E34" s="190"/>
      <c r="F34" s="189">
        <v>40000</v>
      </c>
      <c r="G34" s="190">
        <v>40000</v>
      </c>
      <c r="H34" s="190">
        <v>40000</v>
      </c>
      <c r="I34" s="190">
        <v>40000</v>
      </c>
      <c r="J34" s="1367" t="s">
        <v>820</v>
      </c>
      <c r="K34" s="985" t="s">
        <v>1597</v>
      </c>
      <c r="L34" s="209" t="s">
        <v>1599</v>
      </c>
    </row>
    <row r="35" spans="1:13" ht="21" customHeight="1">
      <c r="A35" s="46"/>
      <c r="B35" s="196" t="s">
        <v>1060</v>
      </c>
      <c r="C35" s="41" t="s">
        <v>1062</v>
      </c>
      <c r="D35" s="813"/>
      <c r="E35" s="197"/>
      <c r="F35" s="196"/>
      <c r="G35" s="197"/>
      <c r="H35" s="197"/>
      <c r="I35" s="197"/>
      <c r="J35" s="44" t="s">
        <v>768</v>
      </c>
      <c r="K35" s="986" t="s">
        <v>1598</v>
      </c>
      <c r="L35" s="49"/>
    </row>
    <row r="36" spans="1:13" ht="21" customHeight="1">
      <c r="A36" s="143"/>
      <c r="B36" s="253" t="s">
        <v>1059</v>
      </c>
      <c r="C36" s="54" t="s">
        <v>1063</v>
      </c>
      <c r="D36" s="1625"/>
      <c r="E36" s="42"/>
      <c r="F36" s="396"/>
      <c r="G36" s="282"/>
      <c r="H36" s="282"/>
      <c r="I36" s="282"/>
      <c r="J36" s="201"/>
      <c r="K36" s="202"/>
      <c r="L36" s="212"/>
    </row>
    <row r="37" spans="1:13" s="1" customFormat="1" ht="21.95" customHeight="1">
      <c r="A37" s="45">
        <v>7</v>
      </c>
      <c r="B37" s="58" t="s">
        <v>588</v>
      </c>
      <c r="C37" s="100" t="s">
        <v>1632</v>
      </c>
      <c r="D37" s="1243" t="s">
        <v>930</v>
      </c>
      <c r="E37" s="190"/>
      <c r="F37" s="189">
        <v>20000</v>
      </c>
      <c r="G37" s="190">
        <v>20000</v>
      </c>
      <c r="H37" s="189">
        <v>20000</v>
      </c>
      <c r="I37" s="190">
        <v>20000</v>
      </c>
      <c r="J37" s="191" t="s">
        <v>932</v>
      </c>
      <c r="K37" s="935" t="s">
        <v>1634</v>
      </c>
      <c r="L37" s="191" t="s">
        <v>841</v>
      </c>
      <c r="M37" s="191" t="s">
        <v>1835</v>
      </c>
    </row>
    <row r="38" spans="1:13" s="1" customFormat="1" ht="21.95" customHeight="1">
      <c r="A38" s="46"/>
      <c r="B38" s="43"/>
      <c r="C38" s="41" t="s">
        <v>1633</v>
      </c>
      <c r="D38" s="1244" t="s">
        <v>931</v>
      </c>
      <c r="E38" s="197"/>
      <c r="F38" s="196"/>
      <c r="G38" s="197"/>
      <c r="H38" s="196"/>
      <c r="I38" s="197"/>
      <c r="J38" s="197" t="s">
        <v>933</v>
      </c>
      <c r="K38" s="20" t="s">
        <v>1635</v>
      </c>
      <c r="L38" s="197" t="s">
        <v>842</v>
      </c>
      <c r="M38" s="197" t="s">
        <v>1836</v>
      </c>
    </row>
    <row r="39" spans="1:13" s="1" customFormat="1" ht="21.95" customHeight="1">
      <c r="A39" s="143"/>
      <c r="B39" s="203"/>
      <c r="C39" s="202" t="s">
        <v>931</v>
      </c>
      <c r="D39" s="816"/>
      <c r="E39" s="202"/>
      <c r="F39" s="203"/>
      <c r="G39" s="202"/>
      <c r="H39" s="203"/>
      <c r="I39" s="202"/>
      <c r="J39" s="202"/>
      <c r="K39" s="203"/>
      <c r="L39" s="199"/>
      <c r="M39" s="199" t="s">
        <v>1605</v>
      </c>
    </row>
    <row r="40" spans="1:13" ht="21" customHeight="1">
      <c r="A40" s="45">
        <v>8</v>
      </c>
      <c r="B40" s="58" t="s">
        <v>2682</v>
      </c>
      <c r="C40" s="100" t="s">
        <v>303</v>
      </c>
      <c r="D40" s="1243" t="s">
        <v>3035</v>
      </c>
      <c r="E40" s="161" t="s">
        <v>97</v>
      </c>
      <c r="F40" s="189">
        <v>20000</v>
      </c>
      <c r="G40" s="190">
        <v>20000</v>
      </c>
      <c r="H40" s="189">
        <v>20000</v>
      </c>
      <c r="I40" s="190">
        <v>20000</v>
      </c>
      <c r="J40" s="192" t="s">
        <v>1055</v>
      </c>
      <c r="K40" s="191" t="s">
        <v>741</v>
      </c>
      <c r="L40" s="209" t="s">
        <v>1072</v>
      </c>
    </row>
    <row r="41" spans="1:13" ht="21" customHeight="1">
      <c r="A41" s="46"/>
      <c r="B41" s="43" t="s">
        <v>2683</v>
      </c>
      <c r="C41" s="41" t="s">
        <v>2689</v>
      </c>
      <c r="D41" s="813"/>
      <c r="E41" s="46"/>
      <c r="F41" s="196"/>
      <c r="G41" s="197"/>
      <c r="H41" s="196"/>
      <c r="I41" s="197"/>
      <c r="J41" s="196" t="s">
        <v>2008</v>
      </c>
      <c r="K41" s="197" t="s">
        <v>742</v>
      </c>
      <c r="L41" s="49" t="s">
        <v>1073</v>
      </c>
    </row>
    <row r="42" spans="1:13" ht="21" customHeight="1">
      <c r="A42" s="143"/>
      <c r="B42" s="253"/>
      <c r="C42" s="42" t="s">
        <v>2690</v>
      </c>
      <c r="D42" s="816"/>
      <c r="E42" s="143"/>
      <c r="F42" s="203"/>
      <c r="G42" s="202"/>
      <c r="H42" s="203"/>
      <c r="I42" s="202"/>
      <c r="J42" s="203"/>
      <c r="K42" s="202"/>
      <c r="L42" s="212"/>
    </row>
    <row r="43" spans="1:13" ht="21" customHeight="1">
      <c r="A43" s="45">
        <v>9</v>
      </c>
      <c r="B43" s="58" t="s">
        <v>2682</v>
      </c>
      <c r="C43" s="100" t="s">
        <v>303</v>
      </c>
      <c r="D43" s="1243" t="s">
        <v>3035</v>
      </c>
      <c r="E43" s="161" t="s">
        <v>97</v>
      </c>
      <c r="F43" s="189">
        <v>20000</v>
      </c>
      <c r="G43" s="190">
        <v>20000</v>
      </c>
      <c r="H43" s="189">
        <v>20000</v>
      </c>
      <c r="I43" s="190">
        <v>20000</v>
      </c>
      <c r="J43" s="192" t="s">
        <v>1055</v>
      </c>
      <c r="K43" s="191" t="s">
        <v>741</v>
      </c>
      <c r="L43" s="209" t="s">
        <v>1072</v>
      </c>
    </row>
    <row r="44" spans="1:13" ht="21" customHeight="1">
      <c r="A44" s="46"/>
      <c r="B44" s="43" t="s">
        <v>2683</v>
      </c>
      <c r="C44" s="41" t="s">
        <v>2689</v>
      </c>
      <c r="D44" s="813"/>
      <c r="E44" s="46"/>
      <c r="F44" s="196"/>
      <c r="G44" s="197"/>
      <c r="H44" s="196"/>
      <c r="I44" s="197"/>
      <c r="J44" s="196" t="s">
        <v>2008</v>
      </c>
      <c r="K44" s="197" t="s">
        <v>742</v>
      </c>
      <c r="L44" s="49" t="s">
        <v>1073</v>
      </c>
    </row>
    <row r="45" spans="1:13" ht="21" customHeight="1">
      <c r="A45" s="46"/>
      <c r="B45" s="43"/>
      <c r="C45" s="41" t="s">
        <v>2690</v>
      </c>
      <c r="D45" s="813"/>
      <c r="E45" s="46"/>
      <c r="F45" s="196"/>
      <c r="G45" s="197"/>
      <c r="H45" s="196"/>
      <c r="I45" s="197"/>
      <c r="J45" s="196"/>
      <c r="K45" s="197"/>
      <c r="L45" s="49"/>
    </row>
    <row r="46" spans="1:13" ht="21" customHeight="1">
      <c r="A46" s="245">
        <v>10</v>
      </c>
      <c r="B46" s="113" t="s">
        <v>3921</v>
      </c>
      <c r="C46" s="214" t="s">
        <v>3922</v>
      </c>
      <c r="D46" s="1376" t="s">
        <v>3923</v>
      </c>
      <c r="E46" s="161" t="s">
        <v>97</v>
      </c>
      <c r="F46" s="189">
        <v>2400000</v>
      </c>
      <c r="G46" s="190">
        <v>2400000</v>
      </c>
      <c r="H46" s="189">
        <v>2400000</v>
      </c>
      <c r="I46" s="190">
        <v>2400000</v>
      </c>
      <c r="J46" s="1252" t="s">
        <v>839</v>
      </c>
      <c r="K46" s="214" t="s">
        <v>787</v>
      </c>
      <c r="L46" s="1009" t="s">
        <v>841</v>
      </c>
    </row>
    <row r="47" spans="1:13" ht="21" customHeight="1">
      <c r="A47" s="246"/>
      <c r="B47" s="115"/>
      <c r="C47" s="94" t="s">
        <v>3924</v>
      </c>
      <c r="D47" s="826"/>
      <c r="E47" s="143"/>
      <c r="F47" s="203"/>
      <c r="G47" s="202"/>
      <c r="H47" s="203"/>
      <c r="I47" s="202"/>
      <c r="J47" s="1061" t="s">
        <v>768</v>
      </c>
      <c r="K47" s="94" t="s">
        <v>743</v>
      </c>
      <c r="L47" s="1013" t="s">
        <v>842</v>
      </c>
      <c r="M47" s="966" t="s">
        <v>2114</v>
      </c>
    </row>
    <row r="48" spans="1:13" s="196" customFormat="1" ht="21" customHeight="1">
      <c r="A48" s="1282"/>
      <c r="B48" s="1541" t="s">
        <v>3917</v>
      </c>
      <c r="C48" s="933"/>
      <c r="D48" s="1626"/>
      <c r="E48" s="283" t="s">
        <v>97</v>
      </c>
      <c r="F48" s="459">
        <f>SUM(F21,F34,'ยุทธ 5..02'!F438,F18,F15,F12,F46)</f>
        <v>2532000</v>
      </c>
      <c r="G48" s="459">
        <f>SUM(G21,G34,'ยุทธ 5..02'!G438,G18,G15,G12,G46)</f>
        <v>2917000</v>
      </c>
      <c r="H48" s="459">
        <f>SUM(H21,H34,'ยุทธ 5..02'!H438,H18,H15,H12,H46)</f>
        <v>2522000</v>
      </c>
      <c r="I48" s="459">
        <f>SUM(I21,I34,'ยุทธ 5..02'!I438,I18,I15,I12,I46)</f>
        <v>2522000</v>
      </c>
      <c r="J48" s="933"/>
      <c r="K48" s="933"/>
      <c r="L48" s="933"/>
      <c r="M48" s="987"/>
    </row>
    <row r="49" spans="1:13" s="196" customFormat="1" ht="21" customHeight="1">
      <c r="A49" s="762"/>
      <c r="D49" s="813"/>
      <c r="M49" s="987"/>
    </row>
    <row r="50" spans="1:13" s="196" customFormat="1" ht="21" customHeight="1">
      <c r="A50" s="762"/>
      <c r="D50" s="813"/>
      <c r="M50" s="987"/>
    </row>
    <row r="51" spans="1:13" s="196" customFormat="1" ht="21" customHeight="1">
      <c r="A51" s="762"/>
      <c r="D51" s="813"/>
      <c r="M51" s="987"/>
    </row>
    <row r="52" spans="1:13" s="196" customFormat="1" ht="21" customHeight="1">
      <c r="A52" s="762"/>
      <c r="D52" s="813"/>
      <c r="L52" s="1542">
        <v>42</v>
      </c>
      <c r="M52" s="987"/>
    </row>
    <row r="53" spans="1:13" ht="21" customHeight="1">
      <c r="A53" s="762"/>
    </row>
    <row r="54" spans="1:13" ht="21" customHeight="1">
      <c r="A54" s="762"/>
    </row>
    <row r="55" spans="1:13" ht="21" customHeight="1">
      <c r="A55" s="762"/>
    </row>
    <row r="56" spans="1:13" ht="21" customHeight="1">
      <c r="A56" s="204" t="s">
        <v>274</v>
      </c>
      <c r="B56" s="968" t="s">
        <v>1101</v>
      </c>
    </row>
    <row r="57" spans="1:13" ht="21" customHeight="1">
      <c r="A57" s="191"/>
      <c r="B57" s="191"/>
      <c r="C57" s="191"/>
      <c r="D57" s="808" t="s">
        <v>278</v>
      </c>
      <c r="E57" s="1873" t="s">
        <v>279</v>
      </c>
      <c r="F57" s="1874"/>
      <c r="G57" s="1874"/>
      <c r="H57" s="1874"/>
      <c r="I57" s="1875"/>
      <c r="J57" s="181" t="s">
        <v>281</v>
      </c>
      <c r="K57" s="181" t="s">
        <v>283</v>
      </c>
      <c r="L57" s="181" t="s">
        <v>285</v>
      </c>
    </row>
    <row r="58" spans="1:13" ht="21" customHeight="1">
      <c r="A58" s="183" t="s">
        <v>276</v>
      </c>
      <c r="B58" s="183" t="s">
        <v>95</v>
      </c>
      <c r="C58" s="183" t="s">
        <v>277</v>
      </c>
      <c r="D58" s="809" t="s">
        <v>286</v>
      </c>
      <c r="E58" s="181">
        <v>2561</v>
      </c>
      <c r="F58" s="181">
        <v>2562</v>
      </c>
      <c r="G58" s="181">
        <v>2563</v>
      </c>
      <c r="H58" s="181">
        <v>2564</v>
      </c>
      <c r="I58" s="181">
        <v>2565</v>
      </c>
      <c r="J58" s="183" t="s">
        <v>282</v>
      </c>
      <c r="K58" s="183" t="s">
        <v>284</v>
      </c>
      <c r="L58" s="183" t="s">
        <v>329</v>
      </c>
    </row>
    <row r="59" spans="1:13" ht="21" customHeight="1">
      <c r="A59" s="183"/>
      <c r="B59" s="183"/>
      <c r="C59" s="183"/>
      <c r="D59" s="809" t="s">
        <v>287</v>
      </c>
      <c r="E59" s="183" t="s">
        <v>280</v>
      </c>
      <c r="F59" s="183" t="s">
        <v>280</v>
      </c>
      <c r="G59" s="183" t="s">
        <v>280</v>
      </c>
      <c r="H59" s="183" t="s">
        <v>280</v>
      </c>
      <c r="I59" s="183" t="s">
        <v>280</v>
      </c>
      <c r="J59" s="183"/>
      <c r="K59" s="183"/>
      <c r="L59" s="183" t="s">
        <v>330</v>
      </c>
    </row>
    <row r="60" spans="1:13" ht="21" customHeight="1">
      <c r="A60" s="45">
        <v>1</v>
      </c>
      <c r="B60" s="58" t="s">
        <v>2680</v>
      </c>
      <c r="C60" s="100" t="s">
        <v>2687</v>
      </c>
      <c r="D60" s="1243" t="s">
        <v>3035</v>
      </c>
      <c r="E60" s="161" t="s">
        <v>97</v>
      </c>
      <c r="F60" s="189">
        <v>50000</v>
      </c>
      <c r="G60" s="190">
        <v>50000</v>
      </c>
      <c r="H60" s="189">
        <v>50000</v>
      </c>
      <c r="I60" s="190">
        <v>50000</v>
      </c>
      <c r="J60" s="192" t="s">
        <v>1067</v>
      </c>
      <c r="K60" s="191" t="s">
        <v>741</v>
      </c>
      <c r="L60" s="209" t="s">
        <v>1072</v>
      </c>
    </row>
    <row r="61" spans="1:13" ht="21" customHeight="1">
      <c r="A61" s="143"/>
      <c r="B61" s="253" t="s">
        <v>2681</v>
      </c>
      <c r="C61" s="42" t="s">
        <v>2688</v>
      </c>
      <c r="D61" s="813"/>
      <c r="E61" s="143"/>
      <c r="F61" s="203"/>
      <c r="G61" s="202"/>
      <c r="H61" s="203"/>
      <c r="I61" s="202"/>
      <c r="J61" s="203" t="s">
        <v>1068</v>
      </c>
      <c r="K61" s="202" t="s">
        <v>742</v>
      </c>
      <c r="L61" s="212" t="s">
        <v>1073</v>
      </c>
    </row>
    <row r="62" spans="1:13" ht="21" customHeight="1">
      <c r="A62" s="45">
        <v>2</v>
      </c>
      <c r="B62" s="58" t="s">
        <v>2684</v>
      </c>
      <c r="C62" s="100" t="s">
        <v>1069</v>
      </c>
      <c r="D62" s="1243" t="s">
        <v>3035</v>
      </c>
      <c r="E62" s="161" t="s">
        <v>97</v>
      </c>
      <c r="F62" s="189">
        <v>30000</v>
      </c>
      <c r="G62" s="190">
        <v>30000</v>
      </c>
      <c r="H62" s="189">
        <v>30000</v>
      </c>
      <c r="I62" s="190">
        <v>30000</v>
      </c>
      <c r="J62" s="192" t="s">
        <v>932</v>
      </c>
      <c r="K62" s="191" t="s">
        <v>741</v>
      </c>
      <c r="L62" s="209" t="s">
        <v>1072</v>
      </c>
    </row>
    <row r="63" spans="1:13" ht="21" customHeight="1">
      <c r="A63" s="46"/>
      <c r="B63" s="43" t="s">
        <v>2685</v>
      </c>
      <c r="C63" s="41" t="s">
        <v>1070</v>
      </c>
      <c r="D63" s="813"/>
      <c r="E63" s="46"/>
      <c r="F63" s="196"/>
      <c r="G63" s="197"/>
      <c r="H63" s="196"/>
      <c r="I63" s="197"/>
      <c r="J63" s="196" t="s">
        <v>1066</v>
      </c>
      <c r="K63" s="197" t="s">
        <v>742</v>
      </c>
      <c r="L63" s="49" t="s">
        <v>1073</v>
      </c>
    </row>
    <row r="64" spans="1:13" ht="21" customHeight="1">
      <c r="A64" s="143"/>
      <c r="B64" s="253" t="s">
        <v>2686</v>
      </c>
      <c r="C64" s="54" t="s">
        <v>1071</v>
      </c>
      <c r="D64" s="816"/>
      <c r="E64" s="143"/>
      <c r="F64" s="203"/>
      <c r="G64" s="202"/>
      <c r="H64" s="203"/>
      <c r="I64" s="202"/>
      <c r="J64" s="203" t="s">
        <v>777</v>
      </c>
      <c r="K64" s="202"/>
      <c r="L64" s="212"/>
    </row>
    <row r="65" spans="1:12" ht="21" customHeight="1">
      <c r="A65" s="933"/>
      <c r="B65" s="1359" t="s">
        <v>3700</v>
      </c>
      <c r="C65" s="933"/>
      <c r="D65" s="1626"/>
      <c r="E65" s="283" t="s">
        <v>97</v>
      </c>
      <c r="F65" s="459">
        <f>SUM(F62:F64,F60)</f>
        <v>80000</v>
      </c>
      <c r="G65" s="459">
        <f t="shared" ref="G65:I65" si="0">SUM(G62:G64,G60)</f>
        <v>80000</v>
      </c>
      <c r="H65" s="459">
        <f t="shared" si="0"/>
        <v>80000</v>
      </c>
      <c r="I65" s="459">
        <f t="shared" si="0"/>
        <v>80000</v>
      </c>
      <c r="J65" s="933"/>
      <c r="K65" s="933"/>
      <c r="L65" s="933"/>
    </row>
    <row r="66" spans="1:12" ht="20.25" customHeight="1">
      <c r="A66" s="762"/>
      <c r="B66" s="43"/>
      <c r="C66" s="51"/>
      <c r="D66" s="813"/>
      <c r="E66" s="196"/>
      <c r="F66" s="196"/>
      <c r="G66" s="196"/>
      <c r="H66" s="196"/>
      <c r="I66" s="196"/>
      <c r="J66" s="196"/>
      <c r="K66" s="196"/>
      <c r="L66" s="196"/>
    </row>
    <row r="67" spans="1:12" ht="20.25" customHeight="1">
      <c r="A67" s="762"/>
      <c r="B67" s="43"/>
      <c r="C67" s="51"/>
      <c r="D67" s="813"/>
      <c r="E67" s="196"/>
      <c r="F67" s="196"/>
      <c r="G67" s="196"/>
      <c r="H67" s="196"/>
      <c r="I67" s="196"/>
      <c r="J67" s="196"/>
      <c r="K67" s="196"/>
      <c r="L67" s="196"/>
    </row>
    <row r="68" spans="1:12" ht="20.25" customHeight="1">
      <c r="A68" s="762"/>
      <c r="B68" s="43"/>
      <c r="C68" s="51"/>
      <c r="D68" s="813"/>
      <c r="E68" s="196"/>
      <c r="F68" s="196"/>
      <c r="G68" s="196"/>
      <c r="H68" s="196"/>
      <c r="I68" s="196"/>
      <c r="J68" s="196"/>
      <c r="K68" s="196"/>
      <c r="L68" s="196"/>
    </row>
    <row r="69" spans="1:12" ht="20.25" customHeight="1">
      <c r="A69" s="762"/>
      <c r="B69" s="43"/>
      <c r="C69" s="51"/>
      <c r="D69" s="813"/>
      <c r="E69" s="196"/>
      <c r="F69" s="196"/>
      <c r="G69" s="196"/>
      <c r="H69" s="196"/>
      <c r="I69" s="196"/>
      <c r="J69" s="196"/>
      <c r="K69" s="196"/>
      <c r="L69" s="196"/>
    </row>
    <row r="70" spans="1:12" ht="20.25" customHeight="1">
      <c r="A70" s="762"/>
      <c r="B70" s="43"/>
      <c r="C70" s="51"/>
      <c r="D70" s="813"/>
      <c r="E70" s="196"/>
      <c r="F70" s="196"/>
      <c r="G70" s="196"/>
      <c r="H70" s="196"/>
      <c r="I70" s="196"/>
      <c r="J70" s="196"/>
      <c r="K70" s="196"/>
      <c r="L70" s="196"/>
    </row>
    <row r="71" spans="1:12" ht="20.25" customHeight="1">
      <c r="A71" s="762"/>
      <c r="B71" s="43"/>
      <c r="C71" s="51"/>
      <c r="D71" s="813"/>
      <c r="E71" s="196"/>
      <c r="F71" s="196"/>
      <c r="G71" s="196"/>
      <c r="H71" s="196"/>
      <c r="I71" s="196"/>
      <c r="J71" s="196"/>
      <c r="K71" s="196"/>
      <c r="L71" s="196"/>
    </row>
    <row r="72" spans="1:12" ht="20.25" customHeight="1">
      <c r="A72" s="762"/>
      <c r="B72" s="43"/>
      <c r="C72" s="51"/>
      <c r="D72" s="813"/>
      <c r="E72" s="196"/>
      <c r="F72" s="196"/>
      <c r="G72" s="196"/>
      <c r="H72" s="196"/>
      <c r="I72" s="196"/>
      <c r="J72" s="196"/>
      <c r="K72" s="196"/>
      <c r="L72" s="196"/>
    </row>
    <row r="73" spans="1:12" ht="20.25" customHeight="1">
      <c r="A73" s="762"/>
      <c r="B73" s="43"/>
      <c r="C73" s="51"/>
      <c r="D73" s="813"/>
      <c r="E73" s="196"/>
      <c r="F73" s="196"/>
      <c r="G73" s="196"/>
      <c r="H73" s="196"/>
      <c r="I73" s="196"/>
      <c r="J73" s="196"/>
      <c r="K73" s="196"/>
      <c r="L73" s="196"/>
    </row>
    <row r="74" spans="1:12" ht="20.25" customHeight="1">
      <c r="A74" s="762"/>
      <c r="B74" s="43"/>
      <c r="C74" s="51"/>
      <c r="D74" s="813"/>
      <c r="E74" s="196"/>
      <c r="F74" s="196"/>
      <c r="G74" s="196"/>
      <c r="H74" s="196"/>
      <c r="I74" s="196"/>
      <c r="J74" s="196"/>
      <c r="K74" s="196"/>
      <c r="L74" s="196"/>
    </row>
    <row r="75" spans="1:12" ht="20.25" customHeight="1">
      <c r="A75" s="762"/>
      <c r="B75" s="43"/>
      <c r="C75" s="51"/>
      <c r="D75" s="813"/>
      <c r="E75" s="196"/>
      <c r="F75" s="196"/>
      <c r="G75" s="196"/>
      <c r="H75" s="196"/>
      <c r="I75" s="196"/>
      <c r="J75" s="196"/>
      <c r="K75" s="196"/>
      <c r="L75" s="196"/>
    </row>
    <row r="76" spans="1:12" ht="20.25" customHeight="1">
      <c r="A76" s="762"/>
      <c r="B76" s="43"/>
      <c r="C76" s="51"/>
      <c r="D76" s="813"/>
      <c r="E76" s="196"/>
      <c r="F76" s="196"/>
      <c r="G76" s="196"/>
      <c r="H76" s="196"/>
      <c r="I76" s="196"/>
      <c r="J76" s="196"/>
      <c r="K76" s="196"/>
      <c r="L76" s="196"/>
    </row>
    <row r="77" spans="1:12" ht="20.25" customHeight="1">
      <c r="A77" s="762"/>
      <c r="B77" s="43"/>
      <c r="C77" s="51"/>
      <c r="D77" s="813"/>
      <c r="E77" s="196"/>
      <c r="F77" s="196"/>
      <c r="G77" s="196"/>
      <c r="H77" s="196"/>
      <c r="I77" s="196"/>
      <c r="J77" s="196"/>
      <c r="K77" s="196"/>
      <c r="L77" s="196"/>
    </row>
    <row r="78" spans="1:12" ht="20.25" customHeight="1">
      <c r="A78" s="762"/>
      <c r="B78" s="43"/>
      <c r="C78" s="51"/>
      <c r="D78" s="813"/>
      <c r="E78" s="196"/>
      <c r="F78" s="196"/>
      <c r="G78" s="196"/>
      <c r="H78" s="196"/>
      <c r="I78" s="196"/>
      <c r="J78" s="196"/>
      <c r="K78" s="196"/>
      <c r="L78" s="196"/>
    </row>
    <row r="79" spans="1:12" ht="20.25" customHeight="1">
      <c r="A79" s="762"/>
      <c r="B79" s="43"/>
      <c r="C79" s="51"/>
      <c r="D79" s="813"/>
      <c r="E79" s="196"/>
      <c r="F79" s="196"/>
      <c r="G79" s="196"/>
      <c r="H79" s="196"/>
      <c r="I79" s="196"/>
      <c r="J79" s="196"/>
      <c r="K79" s="196"/>
      <c r="L79" s="196"/>
    </row>
    <row r="80" spans="1:12" ht="20.25" customHeight="1">
      <c r="A80" s="762"/>
      <c r="B80" s="43"/>
      <c r="C80" s="51"/>
      <c r="D80" s="813"/>
      <c r="E80" s="196"/>
      <c r="F80" s="196"/>
      <c r="G80" s="196"/>
      <c r="H80" s="196"/>
      <c r="I80" s="196"/>
      <c r="J80" s="196"/>
      <c r="K80" s="196"/>
      <c r="L80" s="1542">
        <v>43</v>
      </c>
    </row>
    <row r="81" spans="1:13" ht="20.25" customHeight="1">
      <c r="A81" s="762"/>
      <c r="B81" s="43"/>
      <c r="C81" s="51"/>
      <c r="D81" s="813"/>
      <c r="E81" s="196"/>
      <c r="F81" s="196"/>
      <c r="G81" s="196"/>
      <c r="H81" s="196"/>
      <c r="I81" s="196"/>
      <c r="J81" s="196"/>
      <c r="K81" s="196"/>
      <c r="L81" s="196"/>
    </row>
    <row r="82" spans="1:13" ht="20.25" customHeight="1">
      <c r="A82" s="762"/>
      <c r="B82" s="43"/>
      <c r="C82" s="51"/>
      <c r="D82" s="813"/>
      <c r="E82" s="196"/>
      <c r="F82" s="196"/>
      <c r="G82" s="196"/>
      <c r="H82" s="196"/>
      <c r="I82" s="196"/>
      <c r="J82" s="196"/>
      <c r="K82" s="196"/>
      <c r="L82" s="196"/>
    </row>
    <row r="83" spans="1:13" ht="21" customHeight="1">
      <c r="A83" s="204" t="s">
        <v>274</v>
      </c>
      <c r="B83" s="1425" t="s">
        <v>3901</v>
      </c>
    </row>
    <row r="84" spans="1:13" ht="21" customHeight="1">
      <c r="A84" s="191"/>
      <c r="B84" s="191"/>
      <c r="C84" s="191"/>
      <c r="D84" s="808" t="s">
        <v>278</v>
      </c>
      <c r="E84" s="1873" t="s">
        <v>279</v>
      </c>
      <c r="F84" s="1874"/>
      <c r="G84" s="1874"/>
      <c r="H84" s="1874"/>
      <c r="I84" s="1875"/>
      <c r="J84" s="181" t="s">
        <v>281</v>
      </c>
      <c r="K84" s="181" t="s">
        <v>283</v>
      </c>
      <c r="L84" s="181" t="s">
        <v>285</v>
      </c>
    </row>
    <row r="85" spans="1:13" ht="21" customHeight="1">
      <c r="A85" s="183" t="s">
        <v>276</v>
      </c>
      <c r="B85" s="183" t="s">
        <v>95</v>
      </c>
      <c r="C85" s="183" t="s">
        <v>277</v>
      </c>
      <c r="D85" s="809" t="s">
        <v>286</v>
      </c>
      <c r="E85" s="181">
        <v>2561</v>
      </c>
      <c r="F85" s="181">
        <v>2562</v>
      </c>
      <c r="G85" s="181">
        <v>2563</v>
      </c>
      <c r="H85" s="181">
        <v>2564</v>
      </c>
      <c r="I85" s="181">
        <v>2565</v>
      </c>
      <c r="J85" s="183" t="s">
        <v>282</v>
      </c>
      <c r="K85" s="183" t="s">
        <v>284</v>
      </c>
      <c r="L85" s="183" t="s">
        <v>329</v>
      </c>
    </row>
    <row r="86" spans="1:13" ht="21" customHeight="1">
      <c r="A86" s="183"/>
      <c r="B86" s="183"/>
      <c r="C86" s="183"/>
      <c r="D86" s="809" t="s">
        <v>287</v>
      </c>
      <c r="E86" s="183" t="s">
        <v>280</v>
      </c>
      <c r="F86" s="183" t="s">
        <v>280</v>
      </c>
      <c r="G86" s="183" t="s">
        <v>280</v>
      </c>
      <c r="H86" s="183" t="s">
        <v>280</v>
      </c>
      <c r="I86" s="183" t="s">
        <v>280</v>
      </c>
      <c r="J86" s="183"/>
      <c r="K86" s="183"/>
      <c r="L86" s="183" t="s">
        <v>330</v>
      </c>
    </row>
    <row r="87" spans="1:13" ht="21" customHeight="1">
      <c r="A87" s="934">
        <v>1</v>
      </c>
      <c r="B87" s="110" t="s">
        <v>308</v>
      </c>
      <c r="C87" s="50" t="s">
        <v>2666</v>
      </c>
      <c r="D87" s="584" t="s">
        <v>748</v>
      </c>
      <c r="E87" s="713" t="s">
        <v>97</v>
      </c>
      <c r="F87" s="190">
        <v>30000</v>
      </c>
      <c r="G87" s="189">
        <v>30000</v>
      </c>
      <c r="H87" s="190">
        <v>30000</v>
      </c>
      <c r="I87" s="190">
        <v>30000</v>
      </c>
      <c r="J87" s="164" t="s">
        <v>820</v>
      </c>
      <c r="K87" s="192" t="s">
        <v>751</v>
      </c>
      <c r="L87" s="191" t="s">
        <v>711</v>
      </c>
    </row>
    <row r="88" spans="1:13" ht="21" customHeight="1">
      <c r="A88" s="48"/>
      <c r="B88" s="53"/>
      <c r="C88" s="51" t="s">
        <v>2667</v>
      </c>
      <c r="D88" s="815"/>
      <c r="E88" s="196"/>
      <c r="F88" s="197"/>
      <c r="G88" s="196"/>
      <c r="H88" s="197"/>
      <c r="I88" s="197"/>
      <c r="J88" s="157" t="s">
        <v>768</v>
      </c>
      <c r="K88" s="196"/>
      <c r="L88" s="197"/>
    </row>
    <row r="89" spans="1:13" ht="21" customHeight="1">
      <c r="A89" s="47"/>
      <c r="B89" s="54"/>
      <c r="C89" s="52"/>
      <c r="D89" s="149"/>
      <c r="E89" s="203"/>
      <c r="F89" s="202"/>
      <c r="G89" s="203"/>
      <c r="H89" s="202"/>
      <c r="I89" s="202"/>
      <c r="J89" s="160"/>
      <c r="K89" s="203"/>
      <c r="L89" s="202"/>
    </row>
    <row r="90" spans="1:13" ht="21" customHeight="1">
      <c r="A90" s="48">
        <v>2</v>
      </c>
      <c r="B90" s="53" t="s">
        <v>3281</v>
      </c>
      <c r="C90" s="51" t="s">
        <v>2668</v>
      </c>
      <c r="D90" s="815" t="s">
        <v>748</v>
      </c>
      <c r="E90" s="714" t="s">
        <v>97</v>
      </c>
      <c r="F90" s="156" t="s">
        <v>97</v>
      </c>
      <c r="G90" s="172">
        <v>500000</v>
      </c>
      <c r="H90" s="190">
        <v>500000</v>
      </c>
      <c r="I90" s="172">
        <v>500000</v>
      </c>
      <c r="J90" s="157" t="s">
        <v>820</v>
      </c>
      <c r="K90" s="51" t="s">
        <v>752</v>
      </c>
      <c r="L90" s="197" t="s">
        <v>711</v>
      </c>
      <c r="M90" s="966"/>
    </row>
    <row r="91" spans="1:13" ht="21" customHeight="1">
      <c r="A91" s="48"/>
      <c r="B91" s="53" t="s">
        <v>425</v>
      </c>
      <c r="C91" s="51" t="s">
        <v>2669</v>
      </c>
      <c r="D91" s="815"/>
      <c r="E91" s="762"/>
      <c r="F91" s="197"/>
      <c r="G91" s="196"/>
      <c r="H91" s="197"/>
      <c r="I91" s="196"/>
      <c r="J91" s="157" t="s">
        <v>768</v>
      </c>
      <c r="K91" s="51" t="s">
        <v>753</v>
      </c>
      <c r="L91" s="197"/>
    </row>
    <row r="92" spans="1:13" ht="21" customHeight="1">
      <c r="A92" s="48"/>
      <c r="B92" s="53"/>
      <c r="C92" s="51"/>
      <c r="D92" s="815"/>
      <c r="E92" s="762"/>
      <c r="F92" s="197"/>
      <c r="G92" s="196"/>
      <c r="H92" s="202"/>
      <c r="I92" s="196"/>
      <c r="J92" s="157"/>
      <c r="K92" s="51"/>
      <c r="L92" s="197"/>
    </row>
    <row r="93" spans="1:13" ht="21" customHeight="1">
      <c r="A93" s="934">
        <v>3</v>
      </c>
      <c r="B93" s="57" t="s">
        <v>309</v>
      </c>
      <c r="C93" s="819" t="s">
        <v>310</v>
      </c>
      <c r="D93" s="1383" t="s">
        <v>2670</v>
      </c>
      <c r="E93" s="713" t="s">
        <v>97</v>
      </c>
      <c r="F93" s="190">
        <v>100000</v>
      </c>
      <c r="G93" s="189">
        <v>100000</v>
      </c>
      <c r="H93" s="190">
        <v>100000</v>
      </c>
      <c r="I93" s="190">
        <v>100000</v>
      </c>
      <c r="J93" s="164" t="s">
        <v>820</v>
      </c>
      <c r="K93" s="192" t="s">
        <v>754</v>
      </c>
      <c r="L93" s="191" t="s">
        <v>711</v>
      </c>
      <c r="M93" s="967">
        <v>62</v>
      </c>
    </row>
    <row r="94" spans="1:13" ht="21" customHeight="1">
      <c r="A94" s="48"/>
      <c r="B94" s="162" t="s">
        <v>311</v>
      </c>
      <c r="C94" s="1445" t="s">
        <v>312</v>
      </c>
      <c r="D94" s="1384" t="s">
        <v>326</v>
      </c>
      <c r="E94" s="762"/>
      <c r="F94" s="197"/>
      <c r="G94" s="196"/>
      <c r="H94" s="197"/>
      <c r="I94" s="197"/>
      <c r="J94" s="157" t="s">
        <v>768</v>
      </c>
      <c r="K94" s="196" t="s">
        <v>755</v>
      </c>
      <c r="L94" s="197"/>
    </row>
    <row r="95" spans="1:13" ht="21" customHeight="1">
      <c r="A95" s="48"/>
      <c r="B95" s="162" t="s">
        <v>313</v>
      </c>
      <c r="C95" s="1445" t="s">
        <v>314</v>
      </c>
      <c r="D95" s="1384"/>
      <c r="E95" s="762"/>
      <c r="F95" s="197"/>
      <c r="G95" s="196"/>
      <c r="H95" s="197"/>
      <c r="I95" s="197"/>
      <c r="J95" s="157"/>
      <c r="K95" s="196"/>
      <c r="L95" s="197"/>
    </row>
    <row r="96" spans="1:13" ht="21" customHeight="1">
      <c r="A96" s="48"/>
      <c r="B96" s="162"/>
      <c r="C96" s="1445" t="s">
        <v>315</v>
      </c>
      <c r="D96" s="1384"/>
      <c r="E96" s="762"/>
      <c r="F96" s="197"/>
      <c r="G96" s="196"/>
      <c r="H96" s="197"/>
      <c r="I96" s="197"/>
      <c r="J96" s="157"/>
      <c r="K96" s="196"/>
      <c r="L96" s="197"/>
    </row>
    <row r="97" spans="1:12" ht="21" customHeight="1">
      <c r="A97" s="48"/>
      <c r="B97" s="162"/>
      <c r="C97" s="1446" t="s">
        <v>316</v>
      </c>
      <c r="D97" s="1384"/>
      <c r="E97" s="762"/>
      <c r="F97" s="197"/>
      <c r="G97" s="196"/>
      <c r="H97" s="197"/>
      <c r="I97" s="197"/>
      <c r="J97" s="157"/>
      <c r="K97" s="196"/>
      <c r="L97" s="197"/>
    </row>
    <row r="98" spans="1:12" ht="21" customHeight="1">
      <c r="A98" s="48"/>
      <c r="B98" s="162"/>
      <c r="C98" s="1446" t="s">
        <v>317</v>
      </c>
      <c r="D98" s="1384"/>
      <c r="E98" s="762"/>
      <c r="F98" s="197"/>
      <c r="G98" s="196"/>
      <c r="H98" s="197"/>
      <c r="I98" s="197"/>
      <c r="J98" s="157"/>
      <c r="K98" s="196"/>
      <c r="L98" s="197"/>
    </row>
    <row r="99" spans="1:12" ht="21" customHeight="1">
      <c r="A99" s="47"/>
      <c r="B99" s="1444"/>
      <c r="C99" s="1447"/>
      <c r="D99" s="1385"/>
      <c r="E99" s="147"/>
      <c r="F99" s="202"/>
      <c r="G99" s="203"/>
      <c r="H99" s="202"/>
      <c r="I99" s="202"/>
      <c r="J99" s="160"/>
      <c r="K99" s="203"/>
      <c r="L99" s="202"/>
    </row>
    <row r="100" spans="1:12" ht="21" customHeight="1">
      <c r="A100" s="48">
        <v>4</v>
      </c>
      <c r="B100" s="53" t="s">
        <v>746</v>
      </c>
      <c r="C100" s="51" t="s">
        <v>744</v>
      </c>
      <c r="D100" s="815" t="s">
        <v>750</v>
      </c>
      <c r="E100" s="714" t="s">
        <v>97</v>
      </c>
      <c r="F100" s="205">
        <v>60000</v>
      </c>
      <c r="G100" s="172">
        <v>60000</v>
      </c>
      <c r="H100" s="205">
        <v>60000</v>
      </c>
      <c r="I100" s="205">
        <v>60000</v>
      </c>
      <c r="J100" s="157" t="s">
        <v>820</v>
      </c>
      <c r="K100" s="196" t="s">
        <v>756</v>
      </c>
      <c r="L100" s="197" t="s">
        <v>711</v>
      </c>
    </row>
    <row r="101" spans="1:12" ht="21" customHeight="1">
      <c r="A101" s="48"/>
      <c r="B101" s="53" t="s">
        <v>747</v>
      </c>
      <c r="C101" s="51" t="s">
        <v>745</v>
      </c>
      <c r="D101" s="815"/>
      <c r="E101" s="762"/>
      <c r="F101" s="197"/>
      <c r="G101" s="196"/>
      <c r="H101" s="197"/>
      <c r="I101" s="197"/>
      <c r="J101" s="157" t="s">
        <v>768</v>
      </c>
      <c r="K101" s="196" t="s">
        <v>757</v>
      </c>
      <c r="L101" s="197"/>
    </row>
    <row r="102" spans="1:12" ht="21" customHeight="1">
      <c r="A102" s="48"/>
      <c r="B102" s="53"/>
      <c r="C102" s="51"/>
      <c r="D102" s="815"/>
      <c r="E102" s="762"/>
      <c r="F102" s="197"/>
      <c r="G102" s="196"/>
      <c r="H102" s="197"/>
      <c r="I102" s="197"/>
      <c r="J102" s="157"/>
      <c r="K102" s="196"/>
      <c r="L102" s="197"/>
    </row>
    <row r="103" spans="1:12" ht="21" customHeight="1">
      <c r="A103" s="934">
        <v>5</v>
      </c>
      <c r="B103" s="110" t="s">
        <v>321</v>
      </c>
      <c r="C103" s="50" t="s">
        <v>762</v>
      </c>
      <c r="D103" s="584" t="s">
        <v>728</v>
      </c>
      <c r="E103" s="713" t="s">
        <v>97</v>
      </c>
      <c r="F103" s="190">
        <v>300000</v>
      </c>
      <c r="G103" s="189">
        <v>300000</v>
      </c>
      <c r="H103" s="190">
        <v>300000</v>
      </c>
      <c r="I103" s="190">
        <v>300000</v>
      </c>
      <c r="J103" s="191" t="s">
        <v>767</v>
      </c>
      <c r="K103" s="50" t="s">
        <v>2671</v>
      </c>
      <c r="L103" s="191" t="s">
        <v>711</v>
      </c>
    </row>
    <row r="104" spans="1:12" ht="21" customHeight="1">
      <c r="A104" s="48"/>
      <c r="B104" s="53" t="s">
        <v>322</v>
      </c>
      <c r="C104" s="51" t="s">
        <v>763</v>
      </c>
      <c r="D104" s="815"/>
      <c r="E104" s="762"/>
      <c r="F104" s="197"/>
      <c r="G104" s="196"/>
      <c r="H104" s="197"/>
      <c r="I104" s="197"/>
      <c r="J104" s="197" t="s">
        <v>768</v>
      </c>
      <c r="K104" s="51" t="s">
        <v>2672</v>
      </c>
      <c r="L104" s="197"/>
    </row>
    <row r="105" spans="1:12" ht="21" customHeight="1">
      <c r="A105" s="201"/>
      <c r="B105" s="54"/>
      <c r="C105" s="253" t="s">
        <v>759</v>
      </c>
      <c r="D105" s="149"/>
      <c r="E105" s="147"/>
      <c r="F105" s="202"/>
      <c r="G105" s="203"/>
      <c r="H105" s="202"/>
      <c r="I105" s="202"/>
      <c r="J105" s="202" t="s">
        <v>766</v>
      </c>
      <c r="K105" s="253" t="s">
        <v>2673</v>
      </c>
      <c r="L105" s="202"/>
    </row>
    <row r="106" spans="1:12" ht="21" customHeight="1">
      <c r="A106" s="196"/>
      <c r="B106" s="43"/>
      <c r="C106" s="43"/>
      <c r="D106" s="813"/>
      <c r="E106" s="196"/>
      <c r="F106" s="196"/>
      <c r="G106" s="196"/>
      <c r="H106" s="196"/>
      <c r="I106" s="196"/>
      <c r="J106" s="196"/>
      <c r="K106" s="43"/>
      <c r="L106" s="196"/>
    </row>
    <row r="107" spans="1:12" ht="21" customHeight="1">
      <c r="A107" s="196"/>
      <c r="B107" s="43"/>
      <c r="C107" s="43"/>
      <c r="D107" s="813"/>
      <c r="E107" s="196"/>
      <c r="F107" s="196"/>
      <c r="G107" s="196"/>
      <c r="H107" s="196"/>
      <c r="I107" s="196"/>
      <c r="J107" s="196"/>
      <c r="K107" s="43"/>
      <c r="L107" s="196"/>
    </row>
    <row r="108" spans="1:12" ht="21" customHeight="1">
      <c r="A108" s="196"/>
      <c r="B108" s="43"/>
      <c r="C108" s="43"/>
      <c r="D108" s="813"/>
      <c r="E108" s="196"/>
      <c r="F108" s="196"/>
      <c r="G108" s="196"/>
      <c r="H108" s="196"/>
      <c r="I108" s="196"/>
      <c r="J108" s="196"/>
      <c r="K108" s="43"/>
      <c r="L108" s="1542">
        <v>44</v>
      </c>
    </row>
    <row r="109" spans="1:12" ht="21" customHeight="1">
      <c r="A109" s="196"/>
      <c r="B109" s="43"/>
      <c r="C109" s="43"/>
      <c r="D109" s="813"/>
      <c r="E109" s="196"/>
      <c r="F109" s="196"/>
      <c r="G109" s="196"/>
      <c r="H109" s="196"/>
      <c r="I109" s="196"/>
      <c r="J109" s="196"/>
      <c r="K109" s="43"/>
      <c r="L109" s="196"/>
    </row>
    <row r="110" spans="1:12" ht="21" customHeight="1">
      <c r="A110" s="191"/>
      <c r="B110" s="191"/>
      <c r="C110" s="191"/>
      <c r="D110" s="808" t="s">
        <v>278</v>
      </c>
      <c r="E110" s="1873" t="s">
        <v>279</v>
      </c>
      <c r="F110" s="1874"/>
      <c r="G110" s="1874"/>
      <c r="H110" s="1874"/>
      <c r="I110" s="1875"/>
      <c r="J110" s="181" t="s">
        <v>281</v>
      </c>
      <c r="K110" s="181" t="s">
        <v>283</v>
      </c>
      <c r="L110" s="181" t="s">
        <v>285</v>
      </c>
    </row>
    <row r="111" spans="1:12" ht="21" customHeight="1">
      <c r="A111" s="183" t="s">
        <v>276</v>
      </c>
      <c r="B111" s="183" t="s">
        <v>95</v>
      </c>
      <c r="C111" s="183" t="s">
        <v>277</v>
      </c>
      <c r="D111" s="809" t="s">
        <v>286</v>
      </c>
      <c r="E111" s="181">
        <v>2561</v>
      </c>
      <c r="F111" s="181">
        <v>2562</v>
      </c>
      <c r="G111" s="181">
        <v>2563</v>
      </c>
      <c r="H111" s="181">
        <v>2564</v>
      </c>
      <c r="I111" s="181">
        <v>2565</v>
      </c>
      <c r="J111" s="183" t="s">
        <v>282</v>
      </c>
      <c r="K111" s="183" t="s">
        <v>284</v>
      </c>
      <c r="L111" s="183" t="s">
        <v>329</v>
      </c>
    </row>
    <row r="112" spans="1:12" ht="21" customHeight="1">
      <c r="A112" s="183"/>
      <c r="B112" s="183"/>
      <c r="C112" s="183"/>
      <c r="D112" s="809" t="s">
        <v>287</v>
      </c>
      <c r="E112" s="183" t="s">
        <v>280</v>
      </c>
      <c r="F112" s="183" t="s">
        <v>280</v>
      </c>
      <c r="G112" s="183" t="s">
        <v>280</v>
      </c>
      <c r="H112" s="183" t="s">
        <v>280</v>
      </c>
      <c r="I112" s="183" t="s">
        <v>280</v>
      </c>
      <c r="J112" s="183"/>
      <c r="K112" s="183"/>
      <c r="L112" s="183" t="s">
        <v>330</v>
      </c>
    </row>
    <row r="113" spans="1:14" ht="21" customHeight="1">
      <c r="A113" s="45">
        <v>6</v>
      </c>
      <c r="B113" s="58" t="s">
        <v>324</v>
      </c>
      <c r="C113" s="100" t="s">
        <v>325</v>
      </c>
      <c r="D113" s="1624" t="s">
        <v>749</v>
      </c>
      <c r="E113" s="161" t="s">
        <v>97</v>
      </c>
      <c r="F113" s="189">
        <v>100000</v>
      </c>
      <c r="G113" s="190">
        <v>100000</v>
      </c>
      <c r="H113" s="189">
        <v>100000</v>
      </c>
      <c r="I113" s="190">
        <v>100000</v>
      </c>
      <c r="J113" s="192" t="s">
        <v>758</v>
      </c>
      <c r="K113" s="100" t="s">
        <v>2674</v>
      </c>
      <c r="L113" s="209" t="s">
        <v>711</v>
      </c>
    </row>
    <row r="114" spans="1:14" ht="21" customHeight="1">
      <c r="A114" s="46"/>
      <c r="B114" s="43" t="s">
        <v>326</v>
      </c>
      <c r="C114" s="41" t="s">
        <v>327</v>
      </c>
      <c r="D114" s="813" t="s">
        <v>326</v>
      </c>
      <c r="E114" s="46"/>
      <c r="F114" s="196"/>
      <c r="G114" s="197"/>
      <c r="H114" s="196"/>
      <c r="I114" s="197"/>
      <c r="J114" s="196"/>
      <c r="K114" s="41" t="s">
        <v>2675</v>
      </c>
      <c r="L114" s="49"/>
    </row>
    <row r="115" spans="1:14" ht="21" customHeight="1">
      <c r="A115" s="202"/>
      <c r="B115" s="203"/>
      <c r="C115" s="202"/>
      <c r="D115" s="816"/>
      <c r="E115" s="143"/>
      <c r="F115" s="203"/>
      <c r="G115" s="202"/>
      <c r="H115" s="203"/>
      <c r="I115" s="202"/>
      <c r="J115" s="203"/>
      <c r="K115" s="202" t="s">
        <v>392</v>
      </c>
      <c r="L115" s="212"/>
    </row>
    <row r="116" spans="1:14" ht="21" customHeight="1">
      <c r="A116" s="45">
        <v>7</v>
      </c>
      <c r="B116" s="1060" t="s">
        <v>3122</v>
      </c>
      <c r="C116" s="145" t="s">
        <v>3124</v>
      </c>
      <c r="D116" s="1065" t="s">
        <v>3120</v>
      </c>
      <c r="E116" s="161" t="s">
        <v>97</v>
      </c>
      <c r="F116" s="1631">
        <v>1000000</v>
      </c>
      <c r="G116" s="1631">
        <v>1000000</v>
      </c>
      <c r="H116" s="1631">
        <v>1000000</v>
      </c>
      <c r="I116" s="1631">
        <v>1000000</v>
      </c>
      <c r="J116" s="192" t="s">
        <v>2010</v>
      </c>
      <c r="K116" s="584" t="s">
        <v>3126</v>
      </c>
      <c r="L116" s="463" t="s">
        <v>711</v>
      </c>
    </row>
    <row r="117" spans="1:14" ht="21" customHeight="1">
      <c r="A117" s="202"/>
      <c r="B117" s="1061" t="s">
        <v>3127</v>
      </c>
      <c r="C117" s="146" t="s">
        <v>3128</v>
      </c>
      <c r="D117" s="1627"/>
      <c r="E117" s="202"/>
      <c r="F117" s="1089"/>
      <c r="G117" s="1089"/>
      <c r="H117" s="1089"/>
      <c r="I117" s="1089"/>
      <c r="J117" s="196" t="s">
        <v>2011</v>
      </c>
      <c r="K117" s="149"/>
      <c r="L117" s="471"/>
    </row>
    <row r="118" spans="1:14" ht="21" customHeight="1">
      <c r="A118" s="45">
        <v>8</v>
      </c>
      <c r="B118" s="1060" t="s">
        <v>3129</v>
      </c>
      <c r="C118" s="191" t="s">
        <v>3130</v>
      </c>
      <c r="D118" s="1065" t="s">
        <v>3120</v>
      </c>
      <c r="E118" s="161" t="s">
        <v>97</v>
      </c>
      <c r="F118" s="1631">
        <v>1000000</v>
      </c>
      <c r="G118" s="1631">
        <v>1000000</v>
      </c>
      <c r="H118" s="1631">
        <v>1000000</v>
      </c>
      <c r="I118" s="1631">
        <v>1000000</v>
      </c>
      <c r="J118" s="192" t="s">
        <v>2010</v>
      </c>
      <c r="K118" s="191" t="s">
        <v>3133</v>
      </c>
      <c r="L118" s="463" t="s">
        <v>711</v>
      </c>
    </row>
    <row r="119" spans="1:14" ht="21" customHeight="1">
      <c r="A119" s="202"/>
      <c r="B119" s="1061"/>
      <c r="C119" s="202" t="s">
        <v>3131</v>
      </c>
      <c r="D119" s="1627"/>
      <c r="E119" s="202"/>
      <c r="F119" s="1089"/>
      <c r="G119" s="1089"/>
      <c r="H119" s="1089"/>
      <c r="I119" s="1089"/>
      <c r="J119" s="196" t="s">
        <v>2011</v>
      </c>
      <c r="K119" s="202" t="s">
        <v>3132</v>
      </c>
      <c r="L119" s="471"/>
    </row>
    <row r="120" spans="1:14" ht="21" customHeight="1">
      <c r="A120" s="45">
        <v>9</v>
      </c>
      <c r="B120" s="1060" t="s">
        <v>3897</v>
      </c>
      <c r="C120" s="191" t="s">
        <v>3839</v>
      </c>
      <c r="D120" s="1628"/>
      <c r="E120" s="161" t="s">
        <v>97</v>
      </c>
      <c r="F120" s="161" t="s">
        <v>97</v>
      </c>
      <c r="G120" s="190">
        <v>343000</v>
      </c>
      <c r="H120" s="190" t="s">
        <v>97</v>
      </c>
      <c r="I120" s="190" t="s">
        <v>97</v>
      </c>
      <c r="J120" s="192" t="s">
        <v>2010</v>
      </c>
      <c r="K120" s="191" t="s">
        <v>3837</v>
      </c>
      <c r="L120" s="1443" t="s">
        <v>711</v>
      </c>
    </row>
    <row r="121" spans="1:14" ht="21" customHeight="1">
      <c r="A121" s="202"/>
      <c r="B121" s="1061" t="s">
        <v>3898</v>
      </c>
      <c r="C121" s="202" t="s">
        <v>3840</v>
      </c>
      <c r="D121" s="1629"/>
      <c r="E121" s="202"/>
      <c r="F121" s="202"/>
      <c r="G121" s="202"/>
      <c r="H121" s="202"/>
      <c r="I121" s="202"/>
      <c r="J121" s="196" t="s">
        <v>2011</v>
      </c>
      <c r="K121" s="202" t="s">
        <v>3838</v>
      </c>
      <c r="L121" s="982"/>
    </row>
    <row r="122" spans="1:14" ht="21" customHeight="1">
      <c r="A122" s="45">
        <v>10</v>
      </c>
      <c r="B122" s="188" t="s">
        <v>3911</v>
      </c>
      <c r="C122" s="187" t="s">
        <v>3912</v>
      </c>
      <c r="D122" s="1376" t="s">
        <v>765</v>
      </c>
      <c r="E122" s="161" t="s">
        <v>97</v>
      </c>
      <c r="F122" s="190">
        <v>120000</v>
      </c>
      <c r="G122" s="190">
        <v>120000</v>
      </c>
      <c r="H122" s="190">
        <v>120000</v>
      </c>
      <c r="I122" s="190">
        <v>120000</v>
      </c>
      <c r="J122" s="164" t="s">
        <v>795</v>
      </c>
      <c r="K122" s="187" t="s">
        <v>3913</v>
      </c>
      <c r="L122" s="191" t="s">
        <v>711</v>
      </c>
      <c r="N122" s="187" t="s">
        <v>3918</v>
      </c>
    </row>
    <row r="123" spans="1:14" ht="21" customHeight="1">
      <c r="A123" s="46"/>
      <c r="B123" s="134"/>
      <c r="C123" s="195" t="s">
        <v>3914</v>
      </c>
      <c r="D123" s="828"/>
      <c r="E123" s="156"/>
      <c r="F123" s="205"/>
      <c r="G123" s="205"/>
      <c r="H123" s="205"/>
      <c r="I123" s="205"/>
      <c r="J123" s="157" t="s">
        <v>526</v>
      </c>
      <c r="K123" s="195" t="s">
        <v>3915</v>
      </c>
      <c r="L123" s="197"/>
    </row>
    <row r="124" spans="1:14" ht="21" customHeight="1">
      <c r="A124" s="143"/>
      <c r="B124" s="92"/>
      <c r="C124" s="207" t="s">
        <v>3916</v>
      </c>
      <c r="D124" s="826"/>
      <c r="E124" s="143"/>
      <c r="F124" s="202"/>
      <c r="G124" s="202"/>
      <c r="H124" s="202"/>
      <c r="I124" s="202"/>
      <c r="J124" s="160" t="s">
        <v>768</v>
      </c>
      <c r="K124" s="207"/>
      <c r="L124" s="202"/>
    </row>
    <row r="125" spans="1:14" ht="21" customHeight="1">
      <c r="A125" s="45">
        <v>11</v>
      </c>
      <c r="B125" s="188" t="s">
        <v>3984</v>
      </c>
      <c r="C125" s="187" t="s">
        <v>3987</v>
      </c>
      <c r="D125" s="1376" t="s">
        <v>765</v>
      </c>
      <c r="E125" s="161" t="s">
        <v>97</v>
      </c>
      <c r="F125" s="161" t="s">
        <v>97</v>
      </c>
      <c r="G125" s="161" t="s">
        <v>97</v>
      </c>
      <c r="H125" s="190">
        <v>450000</v>
      </c>
      <c r="I125" s="190"/>
      <c r="J125" s="164" t="s">
        <v>795</v>
      </c>
      <c r="K125" s="187" t="s">
        <v>3993</v>
      </c>
      <c r="L125" s="191" t="s">
        <v>711</v>
      </c>
      <c r="N125" s="187" t="s">
        <v>3918</v>
      </c>
    </row>
    <row r="126" spans="1:14" ht="21" customHeight="1">
      <c r="A126" s="46"/>
      <c r="B126" s="134" t="s">
        <v>3985</v>
      </c>
      <c r="C126" s="195" t="s">
        <v>3988</v>
      </c>
      <c r="D126" s="828"/>
      <c r="E126" s="156"/>
      <c r="F126" s="156"/>
      <c r="G126" s="156"/>
      <c r="H126" s="205"/>
      <c r="I126" s="205"/>
      <c r="J126" s="157" t="s">
        <v>526</v>
      </c>
      <c r="K126" s="195" t="s">
        <v>3989</v>
      </c>
      <c r="L126" s="197"/>
    </row>
    <row r="127" spans="1:14" ht="21" customHeight="1">
      <c r="A127" s="143"/>
      <c r="B127" s="92"/>
      <c r="C127" s="207"/>
      <c r="D127" s="826"/>
      <c r="E127" s="143"/>
      <c r="F127" s="143"/>
      <c r="G127" s="143"/>
      <c r="H127" s="202"/>
      <c r="I127" s="202"/>
      <c r="J127" s="160" t="s">
        <v>768</v>
      </c>
      <c r="K127" s="207"/>
      <c r="L127" s="202"/>
    </row>
    <row r="128" spans="1:14" ht="21" customHeight="1">
      <c r="A128" s="45">
        <v>12</v>
      </c>
      <c r="B128" s="188" t="s">
        <v>3986</v>
      </c>
      <c r="C128" s="187" t="s">
        <v>3990</v>
      </c>
      <c r="D128" s="1376" t="s">
        <v>765</v>
      </c>
      <c r="E128" s="161" t="s">
        <v>97</v>
      </c>
      <c r="F128" s="161" t="s">
        <v>97</v>
      </c>
      <c r="G128" s="161" t="s">
        <v>97</v>
      </c>
      <c r="H128" s="190">
        <v>300000</v>
      </c>
      <c r="I128" s="190"/>
      <c r="J128" s="164" t="s">
        <v>795</v>
      </c>
      <c r="K128" s="187" t="s">
        <v>3994</v>
      </c>
      <c r="L128" s="191" t="s">
        <v>711</v>
      </c>
      <c r="M128" s="967">
        <v>64</v>
      </c>
      <c r="N128" s="187" t="s">
        <v>3918</v>
      </c>
    </row>
    <row r="129" spans="1:12" ht="21" customHeight="1">
      <c r="A129" s="46"/>
      <c r="B129" s="134" t="s">
        <v>3985</v>
      </c>
      <c r="C129" s="195" t="s">
        <v>3991</v>
      </c>
      <c r="D129" s="828"/>
      <c r="E129" s="156"/>
      <c r="F129" s="156"/>
      <c r="G129" s="156"/>
      <c r="H129" s="205"/>
      <c r="I129" s="205"/>
      <c r="J129" s="157" t="s">
        <v>526</v>
      </c>
      <c r="K129" s="195" t="s">
        <v>3995</v>
      </c>
      <c r="L129" s="197"/>
    </row>
    <row r="130" spans="1:12" ht="21" customHeight="1">
      <c r="A130" s="143"/>
      <c r="B130" s="92"/>
      <c r="C130" s="207" t="s">
        <v>3992</v>
      </c>
      <c r="D130" s="826"/>
      <c r="E130" s="143"/>
      <c r="F130" s="143"/>
      <c r="G130" s="143"/>
      <c r="H130" s="202"/>
      <c r="I130" s="202"/>
      <c r="J130" s="160" t="s">
        <v>768</v>
      </c>
      <c r="K130" s="207"/>
      <c r="L130" s="202"/>
    </row>
    <row r="131" spans="1:12" ht="21" customHeight="1">
      <c r="A131" s="932" t="s">
        <v>26</v>
      </c>
      <c r="B131" s="989" t="s">
        <v>3983</v>
      </c>
      <c r="C131" s="362" t="s">
        <v>97</v>
      </c>
      <c r="D131" s="1630" t="s">
        <v>97</v>
      </c>
      <c r="E131" s="283"/>
      <c r="F131" s="283"/>
      <c r="G131" s="283"/>
      <c r="H131" s="283"/>
      <c r="I131" s="283"/>
      <c r="J131" s="990" t="s">
        <v>97</v>
      </c>
      <c r="K131" s="362" t="s">
        <v>97</v>
      </c>
      <c r="L131" s="991" t="s">
        <v>97</v>
      </c>
    </row>
    <row r="132" spans="1:12" ht="21" customHeight="1">
      <c r="A132" s="762"/>
      <c r="B132" s="43"/>
      <c r="C132" s="43"/>
      <c r="D132" s="813"/>
      <c r="E132" s="196"/>
      <c r="F132" s="196"/>
      <c r="G132" s="196"/>
      <c r="H132" s="196"/>
      <c r="I132" s="196"/>
      <c r="J132" s="196"/>
      <c r="K132" s="43"/>
      <c r="L132" s="196"/>
    </row>
    <row r="133" spans="1:12" ht="21" customHeight="1">
      <c r="A133" s="762"/>
      <c r="B133" s="43"/>
      <c r="C133" s="43"/>
      <c r="D133" s="813"/>
      <c r="E133" s="196"/>
      <c r="F133" s="196"/>
      <c r="G133" s="196"/>
      <c r="H133" s="196"/>
      <c r="I133" s="196"/>
      <c r="J133" s="196"/>
      <c r="K133" s="43"/>
      <c r="L133" s="196"/>
    </row>
    <row r="134" spans="1:12" ht="21" customHeight="1">
      <c r="A134" s="762"/>
      <c r="B134" s="43"/>
      <c r="C134" s="51"/>
      <c r="D134" s="813"/>
      <c r="E134" s="172"/>
      <c r="F134" s="172"/>
      <c r="G134" s="172"/>
      <c r="H134" s="172"/>
      <c r="I134" s="172"/>
      <c r="J134" s="196"/>
      <c r="K134" s="51"/>
      <c r="L134" s="1063"/>
    </row>
    <row r="135" spans="1:12" ht="21" customHeight="1">
      <c r="A135" s="762"/>
      <c r="B135" s="43"/>
      <c r="C135" s="51"/>
      <c r="D135" s="813"/>
      <c r="E135" s="172"/>
      <c r="F135" s="172"/>
      <c r="G135" s="172"/>
      <c r="H135" s="172"/>
      <c r="I135" s="172"/>
      <c r="J135" s="196"/>
      <c r="K135" s="51"/>
      <c r="L135" s="1063"/>
    </row>
    <row r="136" spans="1:12" ht="21" customHeight="1">
      <c r="A136" s="762"/>
      <c r="B136" s="43"/>
      <c r="C136" s="51"/>
      <c r="D136" s="813"/>
      <c r="E136" s="172"/>
      <c r="F136" s="172"/>
      <c r="G136" s="172"/>
      <c r="H136" s="172"/>
      <c r="I136" s="172"/>
      <c r="J136" s="196"/>
      <c r="K136" s="51"/>
      <c r="L136" s="1542">
        <v>45</v>
      </c>
    </row>
    <row r="137" spans="1:12" ht="21" customHeight="1">
      <c r="A137" s="762"/>
      <c r="B137" s="43"/>
      <c r="C137" s="51"/>
      <c r="D137" s="813"/>
      <c r="E137" s="172"/>
      <c r="F137" s="172"/>
      <c r="G137" s="172"/>
      <c r="H137" s="172"/>
      <c r="I137" s="172"/>
      <c r="J137" s="196"/>
      <c r="K137" s="51"/>
      <c r="L137" s="1063"/>
    </row>
    <row r="138" spans="1:12" ht="21" customHeight="1">
      <c r="A138" s="204" t="s">
        <v>274</v>
      </c>
      <c r="B138" s="1425" t="s">
        <v>3900</v>
      </c>
    </row>
    <row r="139" spans="1:12" ht="21" customHeight="1">
      <c r="A139" s="191"/>
      <c r="B139" s="191"/>
      <c r="C139" s="191"/>
      <c r="D139" s="808" t="s">
        <v>278</v>
      </c>
      <c r="E139" s="1873" t="s">
        <v>279</v>
      </c>
      <c r="F139" s="1874"/>
      <c r="G139" s="1874"/>
      <c r="H139" s="1874"/>
      <c r="I139" s="1875"/>
      <c r="J139" s="181" t="s">
        <v>281</v>
      </c>
      <c r="K139" s="181" t="s">
        <v>283</v>
      </c>
      <c r="L139" s="181" t="s">
        <v>285</v>
      </c>
    </row>
    <row r="140" spans="1:12" ht="21" customHeight="1">
      <c r="A140" s="183" t="s">
        <v>276</v>
      </c>
      <c r="B140" s="183" t="s">
        <v>95</v>
      </c>
      <c r="C140" s="183" t="s">
        <v>277</v>
      </c>
      <c r="D140" s="809" t="s">
        <v>286</v>
      </c>
      <c r="E140" s="181">
        <v>2561</v>
      </c>
      <c r="F140" s="181">
        <v>2562</v>
      </c>
      <c r="G140" s="181">
        <v>2563</v>
      </c>
      <c r="H140" s="181">
        <v>2564</v>
      </c>
      <c r="I140" s="181">
        <v>2565</v>
      </c>
      <c r="J140" s="183" t="s">
        <v>282</v>
      </c>
      <c r="K140" s="183" t="s">
        <v>284</v>
      </c>
      <c r="L140" s="183" t="s">
        <v>329</v>
      </c>
    </row>
    <row r="141" spans="1:12" ht="21" customHeight="1">
      <c r="A141" s="183"/>
      <c r="B141" s="183"/>
      <c r="C141" s="183"/>
      <c r="D141" s="809" t="s">
        <v>287</v>
      </c>
      <c r="E141" s="183" t="s">
        <v>280</v>
      </c>
      <c r="F141" s="183" t="s">
        <v>280</v>
      </c>
      <c r="G141" s="183" t="s">
        <v>280</v>
      </c>
      <c r="H141" s="183" t="s">
        <v>280</v>
      </c>
      <c r="I141" s="183" t="s">
        <v>280</v>
      </c>
      <c r="J141" s="183"/>
      <c r="K141" s="183"/>
      <c r="L141" s="183" t="s">
        <v>330</v>
      </c>
    </row>
    <row r="142" spans="1:12" ht="21" customHeight="1">
      <c r="A142" s="45">
        <v>1</v>
      </c>
      <c r="B142" s="110" t="s">
        <v>304</v>
      </c>
      <c r="C142" s="100" t="s">
        <v>2676</v>
      </c>
      <c r="D142" s="1624" t="s">
        <v>728</v>
      </c>
      <c r="E142" s="161" t="s">
        <v>97</v>
      </c>
      <c r="F142" s="189">
        <v>10000</v>
      </c>
      <c r="G142" s="190">
        <v>10000</v>
      </c>
      <c r="H142" s="189">
        <v>10000</v>
      </c>
      <c r="I142" s="190">
        <v>10000</v>
      </c>
      <c r="J142" s="192" t="s">
        <v>778</v>
      </c>
      <c r="K142" s="100" t="s">
        <v>775</v>
      </c>
      <c r="L142" s="191" t="s">
        <v>841</v>
      </c>
    </row>
    <row r="143" spans="1:12" ht="21" customHeight="1">
      <c r="A143" s="46"/>
      <c r="B143" s="53" t="s">
        <v>771</v>
      </c>
      <c r="C143" s="41" t="s">
        <v>2677</v>
      </c>
      <c r="D143" s="813"/>
      <c r="E143" s="46"/>
      <c r="F143" s="196"/>
      <c r="G143" s="197"/>
      <c r="H143" s="196"/>
      <c r="I143" s="197"/>
      <c r="J143" s="196" t="s">
        <v>779</v>
      </c>
      <c r="K143" s="41" t="s">
        <v>773</v>
      </c>
      <c r="L143" s="197" t="s">
        <v>842</v>
      </c>
    </row>
    <row r="144" spans="1:12" ht="21" customHeight="1">
      <c r="A144" s="143"/>
      <c r="B144" s="202" t="s">
        <v>772</v>
      </c>
      <c r="C144" s="202" t="s">
        <v>774</v>
      </c>
      <c r="D144" s="816"/>
      <c r="E144" s="143"/>
      <c r="F144" s="203"/>
      <c r="G144" s="202"/>
      <c r="H144" s="203"/>
      <c r="I144" s="202"/>
      <c r="J144" s="751"/>
      <c r="K144" s="202" t="s">
        <v>774</v>
      </c>
      <c r="L144" s="202"/>
    </row>
    <row r="145" spans="1:12" ht="21" customHeight="1">
      <c r="A145" s="46">
        <v>2</v>
      </c>
      <c r="B145" s="53" t="s">
        <v>305</v>
      </c>
      <c r="C145" s="41" t="s">
        <v>769</v>
      </c>
      <c r="D145" s="813" t="s">
        <v>728</v>
      </c>
      <c r="E145" s="156" t="s">
        <v>97</v>
      </c>
      <c r="F145" s="172">
        <v>10000</v>
      </c>
      <c r="G145" s="205">
        <v>10000</v>
      </c>
      <c r="H145" s="172">
        <v>10000</v>
      </c>
      <c r="I145" s="205">
        <v>10000</v>
      </c>
      <c r="J145" s="196" t="s">
        <v>778</v>
      </c>
      <c r="K145" s="41" t="s">
        <v>776</v>
      </c>
      <c r="L145" s="197" t="s">
        <v>841</v>
      </c>
    </row>
    <row r="146" spans="1:12" ht="21" customHeight="1">
      <c r="A146" s="46"/>
      <c r="B146" s="53" t="s">
        <v>306</v>
      </c>
      <c r="C146" s="41" t="s">
        <v>770</v>
      </c>
      <c r="D146" s="813"/>
      <c r="E146" s="46"/>
      <c r="F146" s="196"/>
      <c r="G146" s="197"/>
      <c r="H146" s="196"/>
      <c r="I146" s="197"/>
      <c r="J146" s="196" t="s">
        <v>779</v>
      </c>
      <c r="K146" s="41" t="s">
        <v>777</v>
      </c>
      <c r="L146" s="197" t="s">
        <v>842</v>
      </c>
    </row>
    <row r="147" spans="1:12" ht="21" customHeight="1">
      <c r="A147" s="46"/>
      <c r="B147" s="53"/>
      <c r="C147" s="41"/>
      <c r="D147" s="813"/>
      <c r="E147" s="46"/>
      <c r="F147" s="196"/>
      <c r="G147" s="197"/>
      <c r="H147" s="196"/>
      <c r="I147" s="197"/>
      <c r="J147" s="196"/>
      <c r="K147" s="41"/>
      <c r="L147" s="197"/>
    </row>
    <row r="148" spans="1:12" ht="21" customHeight="1">
      <c r="A148" s="45">
        <v>3</v>
      </c>
      <c r="B148" s="110" t="s">
        <v>288</v>
      </c>
      <c r="C148" s="110" t="s">
        <v>291</v>
      </c>
      <c r="D148" s="1624" t="s">
        <v>728</v>
      </c>
      <c r="E148" s="161" t="s">
        <v>97</v>
      </c>
      <c r="F148" s="189">
        <v>5000</v>
      </c>
      <c r="G148" s="190">
        <v>5000</v>
      </c>
      <c r="H148" s="189">
        <v>5000</v>
      </c>
      <c r="I148" s="190">
        <v>5000</v>
      </c>
      <c r="J148" s="192" t="s">
        <v>1055</v>
      </c>
      <c r="K148" s="110" t="s">
        <v>729</v>
      </c>
      <c r="L148" s="191" t="s">
        <v>841</v>
      </c>
    </row>
    <row r="149" spans="1:12" ht="21" customHeight="1">
      <c r="A149" s="46"/>
      <c r="B149" s="53" t="s">
        <v>290</v>
      </c>
      <c r="C149" s="53" t="s">
        <v>292</v>
      </c>
      <c r="D149" s="813"/>
      <c r="E149" s="46"/>
      <c r="F149" s="196"/>
      <c r="G149" s="197"/>
      <c r="H149" s="196"/>
      <c r="I149" s="197"/>
      <c r="J149" s="196" t="s">
        <v>1056</v>
      </c>
      <c r="K149" s="53" t="s">
        <v>2236</v>
      </c>
      <c r="L149" s="197" t="s">
        <v>842</v>
      </c>
    </row>
    <row r="150" spans="1:12" ht="21" customHeight="1">
      <c r="A150" s="143"/>
      <c r="B150" s="54"/>
      <c r="C150" s="54" t="s">
        <v>293</v>
      </c>
      <c r="D150" s="816"/>
      <c r="E150" s="143"/>
      <c r="F150" s="203"/>
      <c r="G150" s="202"/>
      <c r="H150" s="203"/>
      <c r="I150" s="202"/>
      <c r="J150" s="203" t="s">
        <v>742</v>
      </c>
      <c r="K150" s="54" t="s">
        <v>2237</v>
      </c>
      <c r="L150" s="202"/>
    </row>
    <row r="151" spans="1:12" ht="21" customHeight="1">
      <c r="A151" s="933" t="s">
        <v>26</v>
      </c>
      <c r="B151" s="992" t="s">
        <v>2238</v>
      </c>
      <c r="C151" s="362" t="s">
        <v>97</v>
      </c>
      <c r="D151" s="1630" t="s">
        <v>97</v>
      </c>
      <c r="E151" s="283" t="s">
        <v>97</v>
      </c>
      <c r="F151" s="283">
        <f t="shared" ref="F151:I151" si="1">SUM(F148:F150,F145,F142)</f>
        <v>25000</v>
      </c>
      <c r="G151" s="283">
        <f t="shared" si="1"/>
        <v>25000</v>
      </c>
      <c r="H151" s="283">
        <f t="shared" si="1"/>
        <v>25000</v>
      </c>
      <c r="I151" s="283">
        <f t="shared" si="1"/>
        <v>25000</v>
      </c>
      <c r="J151" s="991" t="s">
        <v>97</v>
      </c>
      <c r="K151" s="681" t="s">
        <v>97</v>
      </c>
      <c r="L151" s="681" t="s">
        <v>97</v>
      </c>
    </row>
    <row r="152" spans="1:12" ht="21" customHeight="1">
      <c r="A152" s="762"/>
      <c r="B152" s="43"/>
      <c r="C152" s="51"/>
      <c r="D152" s="813"/>
      <c r="E152" s="196"/>
      <c r="F152" s="196"/>
      <c r="G152" s="196"/>
      <c r="H152" s="196"/>
      <c r="I152" s="196"/>
      <c r="J152" s="196"/>
      <c r="K152" s="51"/>
      <c r="L152" s="196"/>
    </row>
    <row r="153" spans="1:12" ht="21" customHeight="1">
      <c r="A153" s="762"/>
    </row>
    <row r="154" spans="1:12" ht="21" customHeight="1">
      <c r="A154" s="762"/>
      <c r="B154" s="43"/>
      <c r="C154" s="51"/>
      <c r="D154" s="813"/>
      <c r="E154" s="172"/>
      <c r="F154" s="172"/>
      <c r="G154" s="172"/>
      <c r="H154" s="172"/>
      <c r="I154" s="172"/>
      <c r="J154" s="196"/>
      <c r="K154" s="51"/>
      <c r="L154" s="196"/>
    </row>
    <row r="155" spans="1:12" ht="21" customHeight="1">
      <c r="A155" s="762"/>
      <c r="B155" s="43"/>
      <c r="C155" s="43"/>
      <c r="D155" s="813"/>
      <c r="E155" s="196"/>
      <c r="F155" s="196"/>
      <c r="G155" s="196"/>
      <c r="H155" s="196"/>
      <c r="I155" s="196"/>
      <c r="J155" s="196"/>
      <c r="K155" s="43"/>
      <c r="L155" s="196"/>
    </row>
    <row r="156" spans="1:12" ht="21" customHeight="1">
      <c r="A156" s="762"/>
      <c r="B156" s="43"/>
      <c r="C156" s="43"/>
      <c r="D156" s="813"/>
      <c r="E156" s="196"/>
      <c r="F156" s="196"/>
      <c r="G156" s="196"/>
      <c r="H156" s="196"/>
      <c r="I156" s="196"/>
      <c r="J156" s="196"/>
      <c r="K156" s="43"/>
      <c r="L156" s="196"/>
    </row>
    <row r="157" spans="1:12" ht="21" customHeight="1">
      <c r="A157" s="762"/>
      <c r="B157" s="43"/>
      <c r="C157" s="51"/>
      <c r="D157" s="813"/>
      <c r="E157" s="172"/>
      <c r="F157" s="172"/>
      <c r="G157" s="172"/>
      <c r="H157" s="172"/>
      <c r="I157" s="172"/>
      <c r="J157" s="196"/>
      <c r="K157" s="51"/>
      <c r="L157" s="196"/>
    </row>
    <row r="158" spans="1:12" ht="21" customHeight="1">
      <c r="A158" s="762"/>
      <c r="B158" s="43"/>
      <c r="C158" s="43"/>
      <c r="D158" s="813"/>
      <c r="E158" s="196"/>
      <c r="F158" s="196"/>
      <c r="G158" s="196"/>
      <c r="H158" s="196"/>
      <c r="I158" s="196"/>
      <c r="J158" s="196"/>
      <c r="K158" s="43"/>
      <c r="L158" s="196"/>
    </row>
    <row r="159" spans="1:12" ht="21" customHeight="1">
      <c r="A159" s="762"/>
      <c r="B159" s="43"/>
      <c r="C159" s="43"/>
      <c r="D159" s="813"/>
      <c r="E159" s="196"/>
      <c r="F159" s="196"/>
      <c r="G159" s="196"/>
      <c r="H159" s="196"/>
      <c r="I159" s="196"/>
      <c r="J159" s="196"/>
      <c r="K159" s="43"/>
      <c r="L159" s="196"/>
    </row>
    <row r="160" spans="1:12" ht="21" customHeight="1">
      <c r="A160" s="762"/>
      <c r="B160" s="43"/>
      <c r="C160" s="51"/>
      <c r="D160" s="813"/>
      <c r="E160" s="172"/>
      <c r="F160" s="172"/>
      <c r="G160" s="172"/>
      <c r="H160" s="172"/>
      <c r="I160" s="172"/>
      <c r="J160" s="196"/>
      <c r="K160" s="51"/>
      <c r="L160" s="196"/>
    </row>
    <row r="161" spans="1:12" ht="21" customHeight="1">
      <c r="A161" s="762"/>
      <c r="B161" s="43"/>
      <c r="C161" s="43"/>
      <c r="D161" s="813"/>
      <c r="E161" s="196"/>
      <c r="F161" s="196"/>
      <c r="G161" s="196"/>
      <c r="H161" s="196"/>
      <c r="I161" s="196"/>
      <c r="J161" s="196"/>
      <c r="K161" s="43"/>
      <c r="L161" s="1542">
        <v>46</v>
      </c>
    </row>
    <row r="162" spans="1:12" ht="21" customHeight="1">
      <c r="A162" s="762"/>
      <c r="B162" s="43"/>
      <c r="C162" s="43"/>
      <c r="D162" s="813"/>
      <c r="E162" s="196"/>
      <c r="F162" s="196"/>
      <c r="G162" s="196"/>
      <c r="H162" s="196"/>
      <c r="I162" s="196"/>
      <c r="J162" s="196"/>
      <c r="K162" s="43"/>
      <c r="L162" s="988"/>
    </row>
  </sheetData>
  <mergeCells count="11">
    <mergeCell ref="A4:L4"/>
    <mergeCell ref="A5:L5"/>
    <mergeCell ref="K1:L1"/>
    <mergeCell ref="A2:L2"/>
    <mergeCell ref="A3:L3"/>
    <mergeCell ref="E110:I110"/>
    <mergeCell ref="E139:I139"/>
    <mergeCell ref="E9:I9"/>
    <mergeCell ref="E28:I28"/>
    <mergeCell ref="E57:I57"/>
    <mergeCell ref="E84:I84"/>
  </mergeCells>
  <pageMargins left="7.874015748031496E-2" right="7.874015748031496E-2" top="0.31496062992125984" bottom="3.937007874015748E-2" header="0.31496062992125984" footer="0.31496062992125984"/>
  <pageSetup paperSize="9" orientation="landscape" horizontalDpi="4294967293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0"/>
  <sheetViews>
    <sheetView tabSelected="1" view="pageBreakPreview" topLeftCell="A283" zoomScale="130" zoomScaleSheetLayoutView="130" workbookViewId="0">
      <selection activeCell="C285" sqref="C285"/>
    </sheetView>
  </sheetViews>
  <sheetFormatPr defaultColWidth="9" defaultRowHeight="23.1" customHeight="1"/>
  <cols>
    <col min="1" max="1" width="4.28515625" style="1333" customWidth="1"/>
    <col min="2" max="2" width="24.5703125" style="196" customWidth="1"/>
    <col min="3" max="3" width="16.85546875" style="196" customWidth="1"/>
    <col min="4" max="4" width="14.140625" style="729" customWidth="1"/>
    <col min="5" max="5" width="7.7109375" style="196" customWidth="1"/>
    <col min="6" max="6" width="7.7109375" style="893" customWidth="1"/>
    <col min="7" max="7" width="8" style="893" customWidth="1"/>
    <col min="8" max="8" width="8.140625" style="893" customWidth="1"/>
    <col min="9" max="9" width="7.7109375" style="893" customWidth="1"/>
    <col min="10" max="10" width="13.5703125" style="196" customWidth="1"/>
    <col min="11" max="11" width="15.42578125" style="196" customWidth="1"/>
    <col min="12" max="12" width="10.28515625" style="196" customWidth="1"/>
    <col min="13" max="13" width="9" style="20"/>
    <col min="14" max="16384" width="9" style="196"/>
  </cols>
  <sheetData>
    <row r="1" spans="1:16" ht="23.1" customHeight="1">
      <c r="A1" s="1880" t="s">
        <v>2634</v>
      </c>
      <c r="B1" s="1880"/>
      <c r="C1" s="1880"/>
      <c r="E1" s="20"/>
      <c r="F1" s="894"/>
      <c r="G1" s="894"/>
      <c r="H1" s="894"/>
      <c r="I1" s="894"/>
      <c r="J1" s="20"/>
      <c r="K1" s="1878" t="s">
        <v>2655</v>
      </c>
      <c r="L1" s="1879"/>
      <c r="M1" s="20" t="s">
        <v>2138</v>
      </c>
    </row>
    <row r="2" spans="1:16" ht="23.1" customHeight="1">
      <c r="A2" s="1867" t="s">
        <v>272</v>
      </c>
      <c r="B2" s="1867"/>
      <c r="C2" s="1867"/>
      <c r="D2" s="1867"/>
      <c r="E2" s="1867"/>
      <c r="F2" s="1867"/>
      <c r="G2" s="1867"/>
      <c r="H2" s="1867"/>
      <c r="I2" s="1867"/>
      <c r="J2" s="1867"/>
      <c r="K2" s="1867"/>
      <c r="L2" s="1867"/>
      <c r="N2" s="196" t="s">
        <v>429</v>
      </c>
    </row>
    <row r="3" spans="1:16" ht="23.1" customHeight="1">
      <c r="A3" s="1867" t="s">
        <v>2656</v>
      </c>
      <c r="B3" s="1867"/>
      <c r="C3" s="1867"/>
      <c r="D3" s="1867"/>
      <c r="E3" s="1867"/>
      <c r="F3" s="1867"/>
      <c r="G3" s="1867"/>
      <c r="H3" s="1867"/>
      <c r="I3" s="1867"/>
      <c r="J3" s="1867"/>
      <c r="K3" s="1867"/>
      <c r="L3" s="1867"/>
      <c r="M3" s="764" t="s">
        <v>2139</v>
      </c>
    </row>
    <row r="4" spans="1:16" ht="23.1" customHeight="1">
      <c r="A4" s="1867" t="s">
        <v>273</v>
      </c>
      <c r="B4" s="1867"/>
      <c r="C4" s="1867"/>
      <c r="D4" s="1867"/>
      <c r="E4" s="1867"/>
      <c r="F4" s="1867"/>
      <c r="G4" s="1867"/>
      <c r="H4" s="1867"/>
      <c r="I4" s="1867"/>
      <c r="J4" s="1867"/>
      <c r="K4" s="1867"/>
      <c r="L4" s="1867"/>
      <c r="M4" s="764"/>
      <c r="N4" s="196" t="s">
        <v>431</v>
      </c>
    </row>
    <row r="5" spans="1:16" ht="23.1" customHeight="1">
      <c r="A5" s="1880" t="s">
        <v>1593</v>
      </c>
      <c r="B5" s="1880"/>
      <c r="C5" s="1880"/>
      <c r="D5" s="1880"/>
      <c r="E5" s="1880"/>
      <c r="F5" s="1880"/>
      <c r="G5" s="1880"/>
      <c r="H5" s="1880"/>
      <c r="I5" s="1880"/>
      <c r="J5" s="1880"/>
      <c r="K5" s="1880"/>
      <c r="L5" s="1880"/>
      <c r="M5" s="764" t="s">
        <v>2140</v>
      </c>
    </row>
    <row r="6" spans="1:16" ht="23.1" customHeight="1">
      <c r="A6" s="1880" t="s">
        <v>1591</v>
      </c>
      <c r="B6" s="1880"/>
      <c r="C6" s="1880"/>
      <c r="D6" s="1880"/>
      <c r="E6" s="1880"/>
      <c r="F6" s="1880"/>
      <c r="G6" s="1880"/>
      <c r="H6" s="1880"/>
      <c r="I6" s="1880"/>
      <c r="J6" s="1880"/>
      <c r="K6" s="1880"/>
      <c r="L6" s="1880"/>
      <c r="M6" s="764"/>
      <c r="N6" s="196" t="s">
        <v>433</v>
      </c>
    </row>
    <row r="7" spans="1:16" ht="23.1" customHeight="1">
      <c r="A7" s="1880" t="s">
        <v>1054</v>
      </c>
      <c r="B7" s="1880"/>
      <c r="C7" s="1880"/>
      <c r="D7" s="1880"/>
      <c r="E7" s="1880"/>
      <c r="F7" s="1880"/>
      <c r="G7" s="1880"/>
      <c r="H7" s="1880"/>
      <c r="I7" s="1880"/>
      <c r="J7" s="1880"/>
      <c r="K7" s="1880"/>
      <c r="L7" s="1880"/>
      <c r="M7" s="764" t="s">
        <v>2141</v>
      </c>
    </row>
    <row r="8" spans="1:16" ht="23.1" customHeight="1">
      <c r="A8" s="1360"/>
      <c r="B8" s="1360" t="s">
        <v>1960</v>
      </c>
      <c r="C8" s="1360"/>
      <c r="D8" s="1360"/>
      <c r="E8" s="1360"/>
      <c r="F8" s="1360"/>
      <c r="G8" s="1360"/>
      <c r="H8" s="1360"/>
      <c r="I8" s="1360"/>
      <c r="J8" s="1360"/>
      <c r="K8" s="1360"/>
      <c r="L8" s="1360"/>
      <c r="M8" s="1360"/>
    </row>
    <row r="9" spans="1:16" ht="23.1" customHeight="1">
      <c r="A9" s="1334"/>
      <c r="B9" s="191"/>
      <c r="C9" s="192"/>
      <c r="D9" s="733" t="s">
        <v>278</v>
      </c>
      <c r="E9" s="1881" t="s">
        <v>279</v>
      </c>
      <c r="F9" s="1882"/>
      <c r="G9" s="1882"/>
      <c r="H9" s="1882"/>
      <c r="I9" s="1883"/>
      <c r="J9" s="181" t="s">
        <v>281</v>
      </c>
      <c r="K9" s="181" t="s">
        <v>283</v>
      </c>
      <c r="L9" s="1362" t="s">
        <v>285</v>
      </c>
      <c r="N9" s="725"/>
      <c r="P9" s="51"/>
    </row>
    <row r="10" spans="1:16" ht="23.1" customHeight="1">
      <c r="A10" s="1335" t="s">
        <v>276</v>
      </c>
      <c r="B10" s="183" t="s">
        <v>95</v>
      </c>
      <c r="C10" s="1363" t="s">
        <v>277</v>
      </c>
      <c r="D10" s="734" t="s">
        <v>286</v>
      </c>
      <c r="E10" s="1302">
        <v>2561</v>
      </c>
      <c r="F10" s="1306">
        <v>2562</v>
      </c>
      <c r="G10" s="1302">
        <v>2563</v>
      </c>
      <c r="H10" s="1306">
        <v>2564</v>
      </c>
      <c r="I10" s="1302">
        <v>2565</v>
      </c>
      <c r="J10" s="183" t="s">
        <v>282</v>
      </c>
      <c r="K10" s="183" t="s">
        <v>284</v>
      </c>
      <c r="L10" s="731" t="s">
        <v>329</v>
      </c>
      <c r="N10" s="725"/>
      <c r="P10" s="51"/>
    </row>
    <row r="11" spans="1:16" ht="23.1" customHeight="1">
      <c r="A11" s="1336"/>
      <c r="B11" s="1366"/>
      <c r="C11" s="1307"/>
      <c r="D11" s="735" t="s">
        <v>287</v>
      </c>
      <c r="E11" s="1303" t="s">
        <v>280</v>
      </c>
      <c r="F11" s="1046" t="s">
        <v>280</v>
      </c>
      <c r="G11" s="1303" t="s">
        <v>280</v>
      </c>
      <c r="H11" s="1046" t="s">
        <v>280</v>
      </c>
      <c r="I11" s="1303" t="s">
        <v>280</v>
      </c>
      <c r="J11" s="1366"/>
      <c r="K11" s="1366"/>
      <c r="L11" s="1308" t="s">
        <v>330</v>
      </c>
      <c r="N11" s="725"/>
      <c r="P11" s="51"/>
    </row>
    <row r="12" spans="1:16" ht="23.1" customHeight="1">
      <c r="A12" s="1337" t="s">
        <v>3622</v>
      </c>
      <c r="B12" s="58" t="s">
        <v>2455</v>
      </c>
      <c r="C12" s="100" t="s">
        <v>470</v>
      </c>
      <c r="D12" s="739" t="s">
        <v>712</v>
      </c>
      <c r="E12" s="1026" t="s">
        <v>97</v>
      </c>
      <c r="F12" s="1026" t="s">
        <v>97</v>
      </c>
      <c r="G12" s="137">
        <v>200000</v>
      </c>
      <c r="H12" s="440">
        <v>200000</v>
      </c>
      <c r="I12" s="137">
        <v>200000</v>
      </c>
      <c r="J12" s="192" t="s">
        <v>839</v>
      </c>
      <c r="K12" s="191" t="s">
        <v>896</v>
      </c>
      <c r="L12" s="191" t="s">
        <v>711</v>
      </c>
      <c r="M12" s="1360"/>
    </row>
    <row r="13" spans="1:16" ht="23.1" customHeight="1">
      <c r="A13" s="1338"/>
      <c r="B13" s="43" t="s">
        <v>2693</v>
      </c>
      <c r="C13" s="41" t="s">
        <v>471</v>
      </c>
      <c r="D13" s="900" t="s">
        <v>467</v>
      </c>
      <c r="E13" s="342"/>
      <c r="F13" s="342"/>
      <c r="G13" s="136"/>
      <c r="H13" s="1326"/>
      <c r="I13" s="136"/>
      <c r="J13" s="196" t="s">
        <v>895</v>
      </c>
      <c r="K13" s="197" t="s">
        <v>897</v>
      </c>
      <c r="L13" s="197"/>
      <c r="M13" s="1360"/>
    </row>
    <row r="14" spans="1:16" ht="23.1" customHeight="1">
      <c r="A14" s="1339"/>
      <c r="B14" s="253"/>
      <c r="C14" s="42"/>
      <c r="D14" s="901"/>
      <c r="E14" s="98"/>
      <c r="F14" s="98"/>
      <c r="G14" s="138"/>
      <c r="H14" s="356"/>
      <c r="I14" s="138"/>
      <c r="J14" s="203"/>
      <c r="K14" s="202"/>
      <c r="L14" s="202"/>
      <c r="M14" s="1360"/>
    </row>
    <row r="15" spans="1:16" ht="23.1" customHeight="1">
      <c r="A15" s="1340" t="s">
        <v>269</v>
      </c>
      <c r="B15" s="757" t="s">
        <v>1979</v>
      </c>
      <c r="C15" s="191" t="s">
        <v>864</v>
      </c>
      <c r="D15" s="243" t="s">
        <v>1807</v>
      </c>
      <c r="E15" s="1026" t="s">
        <v>97</v>
      </c>
      <c r="F15" s="1026" t="s">
        <v>97</v>
      </c>
      <c r="G15" s="341">
        <v>100000</v>
      </c>
      <c r="H15" s="340">
        <v>100000</v>
      </c>
      <c r="I15" s="137">
        <v>100000</v>
      </c>
      <c r="J15" s="192" t="s">
        <v>820</v>
      </c>
      <c r="K15" s="191" t="s">
        <v>767</v>
      </c>
      <c r="L15" s="191" t="s">
        <v>1980</v>
      </c>
      <c r="M15" s="764"/>
      <c r="N15" s="196" t="s">
        <v>435</v>
      </c>
    </row>
    <row r="16" spans="1:16" ht="23.1" customHeight="1">
      <c r="A16" s="1341"/>
      <c r="B16" s="723" t="s">
        <v>2956</v>
      </c>
      <c r="C16" s="197" t="s">
        <v>862</v>
      </c>
      <c r="D16" s="729" t="s">
        <v>2732</v>
      </c>
      <c r="E16" s="342"/>
      <c r="F16" s="342"/>
      <c r="G16" s="85"/>
      <c r="H16" s="81"/>
      <c r="I16" s="136"/>
      <c r="J16" s="196" t="s">
        <v>865</v>
      </c>
      <c r="K16" s="197" t="s">
        <v>866</v>
      </c>
      <c r="L16" s="197" t="s">
        <v>1981</v>
      </c>
      <c r="M16" s="764" t="s">
        <v>2142</v>
      </c>
    </row>
    <row r="17" spans="1:16" ht="23.1" customHeight="1">
      <c r="A17" s="1342"/>
      <c r="B17" s="758"/>
      <c r="C17" s="202" t="s">
        <v>739</v>
      </c>
      <c r="D17" s="244"/>
      <c r="E17" s="98"/>
      <c r="F17" s="98"/>
      <c r="G17" s="86"/>
      <c r="H17" s="139"/>
      <c r="I17" s="138"/>
      <c r="J17" s="203"/>
      <c r="K17" s="202" t="s">
        <v>867</v>
      </c>
      <c r="L17" s="202" t="s">
        <v>1982</v>
      </c>
      <c r="M17" s="20" t="s">
        <v>2143</v>
      </c>
    </row>
    <row r="18" spans="1:16" ht="23.1" customHeight="1">
      <c r="A18" s="1340" t="s">
        <v>3623</v>
      </c>
      <c r="B18" s="757" t="s">
        <v>1979</v>
      </c>
      <c r="C18" s="191" t="s">
        <v>864</v>
      </c>
      <c r="D18" s="243" t="s">
        <v>1810</v>
      </c>
      <c r="E18" s="1026" t="s">
        <v>97</v>
      </c>
      <c r="F18" s="1026" t="s">
        <v>97</v>
      </c>
      <c r="G18" s="1026" t="s">
        <v>97</v>
      </c>
      <c r="H18" s="340">
        <v>230000</v>
      </c>
      <c r="I18" s="1474" t="s">
        <v>97</v>
      </c>
      <c r="J18" s="192" t="s">
        <v>820</v>
      </c>
      <c r="K18" s="191" t="s">
        <v>767</v>
      </c>
      <c r="L18" s="191" t="s">
        <v>1980</v>
      </c>
    </row>
    <row r="19" spans="1:16" ht="23.1" customHeight="1">
      <c r="A19" s="1341"/>
      <c r="B19" s="723" t="s">
        <v>2957</v>
      </c>
      <c r="C19" s="197" t="s">
        <v>862</v>
      </c>
      <c r="D19" s="729" t="s">
        <v>2958</v>
      </c>
      <c r="E19" s="342"/>
      <c r="F19" s="342"/>
      <c r="G19" s="85"/>
      <c r="H19" s="81"/>
      <c r="I19" s="136"/>
      <c r="J19" s="196" t="s">
        <v>865</v>
      </c>
      <c r="K19" s="197" t="s">
        <v>866</v>
      </c>
      <c r="L19" s="197" t="s">
        <v>1981</v>
      </c>
      <c r="M19" s="724" t="s">
        <v>2215</v>
      </c>
      <c r="P19" s="51">
        <v>100000</v>
      </c>
    </row>
    <row r="20" spans="1:16" ht="23.1" customHeight="1">
      <c r="A20" s="1342"/>
      <c r="B20" s="758"/>
      <c r="C20" s="202" t="s">
        <v>739</v>
      </c>
      <c r="D20" s="244"/>
      <c r="E20" s="98"/>
      <c r="F20" s="98"/>
      <c r="G20" s="86"/>
      <c r="H20" s="139"/>
      <c r="I20" s="138"/>
      <c r="J20" s="203"/>
      <c r="K20" s="202" t="s">
        <v>867</v>
      </c>
      <c r="L20" s="202" t="s">
        <v>1982</v>
      </c>
      <c r="N20" s="725" t="s">
        <v>1584</v>
      </c>
      <c r="P20" s="51"/>
    </row>
    <row r="21" spans="1:16" ht="23.1" customHeight="1">
      <c r="B21" s="723"/>
      <c r="E21" s="530"/>
      <c r="F21" s="530"/>
      <c r="G21" s="81"/>
      <c r="H21" s="81"/>
      <c r="I21" s="1326"/>
      <c r="N21" s="725"/>
      <c r="P21" s="51"/>
    </row>
    <row r="22" spans="1:16" ht="23.1" customHeight="1">
      <c r="B22" s="723"/>
      <c r="E22" s="530"/>
      <c r="F22" s="530"/>
      <c r="G22" s="81"/>
      <c r="H22" s="81"/>
      <c r="I22" s="1326"/>
      <c r="N22" s="725"/>
      <c r="P22" s="51"/>
    </row>
    <row r="23" spans="1:16" ht="23.1" customHeight="1">
      <c r="B23" s="723"/>
      <c r="E23" s="530"/>
      <c r="F23" s="81"/>
      <c r="G23" s="81"/>
      <c r="H23" s="81"/>
      <c r="I23" s="81"/>
    </row>
    <row r="24" spans="1:16" ht="23.1" customHeight="1">
      <c r="B24" s="723"/>
      <c r="E24" s="530"/>
      <c r="F24" s="81"/>
      <c r="G24" s="81"/>
      <c r="H24" s="81"/>
      <c r="I24" s="81"/>
      <c r="L24" s="1542">
        <v>47</v>
      </c>
    </row>
    <row r="25" spans="1:16" ht="23.1" customHeight="1">
      <c r="A25" s="1334"/>
      <c r="B25" s="191"/>
      <c r="C25" s="192"/>
      <c r="D25" s="733" t="s">
        <v>278</v>
      </c>
      <c r="E25" s="1881" t="s">
        <v>279</v>
      </c>
      <c r="F25" s="1882"/>
      <c r="G25" s="1882"/>
      <c r="H25" s="1882"/>
      <c r="I25" s="1883"/>
      <c r="J25" s="181" t="s">
        <v>281</v>
      </c>
      <c r="K25" s="181" t="s">
        <v>283</v>
      </c>
      <c r="L25" s="730" t="s">
        <v>285</v>
      </c>
      <c r="N25" s="725"/>
      <c r="P25" s="51"/>
    </row>
    <row r="26" spans="1:16" ht="23.1" customHeight="1">
      <c r="A26" s="1335" t="s">
        <v>276</v>
      </c>
      <c r="B26" s="183" t="s">
        <v>95</v>
      </c>
      <c r="C26" s="804" t="s">
        <v>277</v>
      </c>
      <c r="D26" s="734" t="s">
        <v>286</v>
      </c>
      <c r="E26" s="1302">
        <v>2561</v>
      </c>
      <c r="F26" s="1306">
        <v>2562</v>
      </c>
      <c r="G26" s="1302">
        <v>2563</v>
      </c>
      <c r="H26" s="1306">
        <v>2564</v>
      </c>
      <c r="I26" s="1302">
        <v>2565</v>
      </c>
      <c r="J26" s="183" t="s">
        <v>282</v>
      </c>
      <c r="K26" s="183" t="s">
        <v>284</v>
      </c>
      <c r="L26" s="731" t="s">
        <v>329</v>
      </c>
      <c r="N26" s="725"/>
      <c r="P26" s="51"/>
    </row>
    <row r="27" spans="1:16" ht="23.1" customHeight="1">
      <c r="A27" s="1336"/>
      <c r="B27" s="896"/>
      <c r="C27" s="897"/>
      <c r="D27" s="735" t="s">
        <v>287</v>
      </c>
      <c r="E27" s="1303" t="s">
        <v>280</v>
      </c>
      <c r="F27" s="1046" t="s">
        <v>280</v>
      </c>
      <c r="G27" s="1303" t="s">
        <v>280</v>
      </c>
      <c r="H27" s="1046" t="s">
        <v>280</v>
      </c>
      <c r="I27" s="1303" t="s">
        <v>280</v>
      </c>
      <c r="J27" s="896"/>
      <c r="K27" s="896"/>
      <c r="L27" s="898" t="s">
        <v>330</v>
      </c>
      <c r="N27" s="725"/>
      <c r="P27" s="51"/>
    </row>
    <row r="28" spans="1:16" ht="23.1" customHeight="1">
      <c r="A28" s="1340" t="s">
        <v>3624</v>
      </c>
      <c r="B28" s="757" t="s">
        <v>1979</v>
      </c>
      <c r="C28" s="191" t="s">
        <v>864</v>
      </c>
      <c r="D28" s="243" t="s">
        <v>1810</v>
      </c>
      <c r="E28" s="1026" t="s">
        <v>97</v>
      </c>
      <c r="F28" s="1026" t="s">
        <v>97</v>
      </c>
      <c r="G28" s="341">
        <v>100000</v>
      </c>
      <c r="H28" s="340">
        <v>100000</v>
      </c>
      <c r="I28" s="137">
        <v>100000</v>
      </c>
      <c r="J28" s="192" t="s">
        <v>820</v>
      </c>
      <c r="K28" s="191" t="s">
        <v>767</v>
      </c>
      <c r="L28" s="191" t="s">
        <v>1980</v>
      </c>
      <c r="N28" s="725"/>
      <c r="P28" s="51"/>
    </row>
    <row r="29" spans="1:16" ht="23.1" customHeight="1">
      <c r="A29" s="1341"/>
      <c r="B29" s="723" t="s">
        <v>2959</v>
      </c>
      <c r="C29" s="197" t="s">
        <v>862</v>
      </c>
      <c r="D29" s="729" t="s">
        <v>2732</v>
      </c>
      <c r="E29" s="342"/>
      <c r="F29" s="342"/>
      <c r="G29" s="85"/>
      <c r="H29" s="81"/>
      <c r="I29" s="136"/>
      <c r="J29" s="196" t="s">
        <v>865</v>
      </c>
      <c r="K29" s="197" t="s">
        <v>866</v>
      </c>
      <c r="L29" s="197" t="s">
        <v>1981</v>
      </c>
    </row>
    <row r="30" spans="1:16" ht="23.1" customHeight="1">
      <c r="A30" s="1342"/>
      <c r="B30" s="758"/>
      <c r="C30" s="202" t="s">
        <v>739</v>
      </c>
      <c r="D30" s="244"/>
      <c r="E30" s="98"/>
      <c r="F30" s="98"/>
      <c r="G30" s="86"/>
      <c r="H30" s="139"/>
      <c r="I30" s="138"/>
      <c r="J30" s="203"/>
      <c r="K30" s="202" t="s">
        <v>867</v>
      </c>
      <c r="L30" s="202" t="s">
        <v>1982</v>
      </c>
    </row>
    <row r="31" spans="1:16" ht="23.1" customHeight="1">
      <c r="A31" s="1340" t="s">
        <v>3625</v>
      </c>
      <c r="B31" s="757" t="s">
        <v>1979</v>
      </c>
      <c r="C31" s="191" t="s">
        <v>864</v>
      </c>
      <c r="D31" s="243" t="s">
        <v>1811</v>
      </c>
      <c r="E31" s="1026" t="s">
        <v>97</v>
      </c>
      <c r="F31" s="1026" t="s">
        <v>97</v>
      </c>
      <c r="G31" s="341">
        <v>230000</v>
      </c>
      <c r="H31" s="340">
        <v>230000</v>
      </c>
      <c r="I31" s="1026" t="s">
        <v>97</v>
      </c>
      <c r="J31" s="192" t="s">
        <v>820</v>
      </c>
      <c r="K31" s="191" t="s">
        <v>767</v>
      </c>
      <c r="L31" s="191" t="s">
        <v>1980</v>
      </c>
      <c r="N31" s="725"/>
      <c r="P31" s="51"/>
    </row>
    <row r="32" spans="1:16" ht="23.1" customHeight="1">
      <c r="A32" s="1341"/>
      <c r="B32" s="723" t="s">
        <v>3329</v>
      </c>
      <c r="C32" s="197" t="s">
        <v>862</v>
      </c>
      <c r="D32" s="729" t="s">
        <v>3286</v>
      </c>
      <c r="E32" s="342"/>
      <c r="F32" s="342"/>
      <c r="G32" s="85"/>
      <c r="H32" s="81"/>
      <c r="I32" s="85"/>
      <c r="J32" s="196" t="s">
        <v>865</v>
      </c>
      <c r="K32" s="197" t="s">
        <v>866</v>
      </c>
      <c r="L32" s="197" t="s">
        <v>1981</v>
      </c>
      <c r="N32" s="725"/>
      <c r="P32" s="51"/>
    </row>
    <row r="33" spans="1:16" ht="23.1" customHeight="1">
      <c r="A33" s="1342"/>
      <c r="B33" s="758" t="s">
        <v>3332</v>
      </c>
      <c r="C33" s="202" t="s">
        <v>739</v>
      </c>
      <c r="D33" s="244"/>
      <c r="E33" s="98"/>
      <c r="F33" s="98"/>
      <c r="G33" s="86"/>
      <c r="H33" s="139"/>
      <c r="I33" s="86"/>
      <c r="J33" s="203"/>
      <c r="K33" s="202" t="s">
        <v>867</v>
      </c>
      <c r="L33" s="202" t="s">
        <v>1982</v>
      </c>
      <c r="N33" s="725"/>
      <c r="P33" s="51"/>
    </row>
    <row r="34" spans="1:16" ht="23.1" customHeight="1">
      <c r="A34" s="1340" t="s">
        <v>3626</v>
      </c>
      <c r="B34" s="757" t="s">
        <v>1979</v>
      </c>
      <c r="C34" s="191" t="s">
        <v>864</v>
      </c>
      <c r="D34" s="243" t="s">
        <v>1813</v>
      </c>
      <c r="E34" s="1026" t="s">
        <v>97</v>
      </c>
      <c r="F34" s="1026" t="s">
        <v>97</v>
      </c>
      <c r="G34" s="1026" t="s">
        <v>97</v>
      </c>
      <c r="H34" s="340">
        <v>150000</v>
      </c>
      <c r="I34" s="341">
        <v>150000</v>
      </c>
      <c r="J34" s="192" t="s">
        <v>820</v>
      </c>
      <c r="K34" s="191" t="s">
        <v>767</v>
      </c>
      <c r="L34" s="191" t="s">
        <v>1980</v>
      </c>
      <c r="N34" s="725"/>
      <c r="P34" s="51"/>
    </row>
    <row r="35" spans="1:16" ht="23.1" customHeight="1">
      <c r="A35" s="1341"/>
      <c r="B35" s="723" t="s">
        <v>3330</v>
      </c>
      <c r="C35" s="197" t="s">
        <v>862</v>
      </c>
      <c r="D35" s="729" t="s">
        <v>3286</v>
      </c>
      <c r="E35" s="342"/>
      <c r="F35" s="342"/>
      <c r="G35" s="342"/>
      <c r="H35" s="81"/>
      <c r="I35" s="85"/>
      <c r="J35" s="196" t="s">
        <v>865</v>
      </c>
      <c r="K35" s="197" t="s">
        <v>866</v>
      </c>
      <c r="L35" s="197" t="s">
        <v>1981</v>
      </c>
      <c r="N35" s="725"/>
      <c r="P35" s="51"/>
    </row>
    <row r="36" spans="1:16" ht="23.1" customHeight="1">
      <c r="A36" s="1342"/>
      <c r="B36" s="758" t="s">
        <v>3331</v>
      </c>
      <c r="C36" s="202" t="s">
        <v>739</v>
      </c>
      <c r="D36" s="244"/>
      <c r="E36" s="98"/>
      <c r="F36" s="98"/>
      <c r="G36" s="98"/>
      <c r="H36" s="139"/>
      <c r="I36" s="86"/>
      <c r="J36" s="203"/>
      <c r="K36" s="202" t="s">
        <v>867</v>
      </c>
      <c r="L36" s="202" t="s">
        <v>1982</v>
      </c>
    </row>
    <row r="37" spans="1:16" ht="23.1" customHeight="1">
      <c r="A37" s="1340" t="s">
        <v>3627</v>
      </c>
      <c r="B37" s="757" t="s">
        <v>1979</v>
      </c>
      <c r="C37" s="191" t="s">
        <v>864</v>
      </c>
      <c r="D37" s="243" t="s">
        <v>1815</v>
      </c>
      <c r="E37" s="1026" t="s">
        <v>97</v>
      </c>
      <c r="F37" s="1026" t="s">
        <v>97</v>
      </c>
      <c r="G37" s="1026" t="s">
        <v>97</v>
      </c>
      <c r="H37" s="1327">
        <v>230000</v>
      </c>
      <c r="I37" s="1026" t="s">
        <v>97</v>
      </c>
      <c r="J37" s="192" t="s">
        <v>820</v>
      </c>
      <c r="K37" s="191" t="s">
        <v>767</v>
      </c>
      <c r="L37" s="191" t="s">
        <v>1980</v>
      </c>
    </row>
    <row r="38" spans="1:16" ht="23.1" customHeight="1">
      <c r="A38" s="1341"/>
      <c r="B38" s="723" t="s">
        <v>2960</v>
      </c>
      <c r="C38" s="197" t="s">
        <v>862</v>
      </c>
      <c r="D38" s="729" t="s">
        <v>3023</v>
      </c>
      <c r="E38" s="342"/>
      <c r="F38" s="342"/>
      <c r="G38" s="1328"/>
      <c r="H38" s="1329"/>
      <c r="I38" s="342"/>
      <c r="J38" s="196" t="s">
        <v>865</v>
      </c>
      <c r="K38" s="197" t="s">
        <v>866</v>
      </c>
      <c r="L38" s="197" t="s">
        <v>1981</v>
      </c>
    </row>
    <row r="39" spans="1:16" ht="23.1" customHeight="1">
      <c r="A39" s="1342"/>
      <c r="B39" s="758" t="s">
        <v>1805</v>
      </c>
      <c r="C39" s="202" t="s">
        <v>739</v>
      </c>
      <c r="D39" s="244"/>
      <c r="E39" s="98"/>
      <c r="F39" s="98"/>
      <c r="G39" s="1330"/>
      <c r="H39" s="1331"/>
      <c r="I39" s="98"/>
      <c r="J39" s="203"/>
      <c r="K39" s="202" t="s">
        <v>867</v>
      </c>
      <c r="L39" s="202" t="s">
        <v>1982</v>
      </c>
    </row>
    <row r="40" spans="1:16" ht="23.1" customHeight="1">
      <c r="A40" s="1340" t="s">
        <v>3628</v>
      </c>
      <c r="B40" s="757" t="s">
        <v>1979</v>
      </c>
      <c r="C40" s="191" t="s">
        <v>864</v>
      </c>
      <c r="D40" s="243" t="s">
        <v>1816</v>
      </c>
      <c r="E40" s="1026" t="s">
        <v>97</v>
      </c>
      <c r="F40" s="1026" t="s">
        <v>97</v>
      </c>
      <c r="G40" s="1026" t="s">
        <v>97</v>
      </c>
      <c r="H40" s="1304" t="s">
        <v>97</v>
      </c>
      <c r="I40" s="1026">
        <v>230000</v>
      </c>
      <c r="J40" s="192" t="s">
        <v>820</v>
      </c>
      <c r="K40" s="191" t="s">
        <v>767</v>
      </c>
      <c r="L40" s="191" t="s">
        <v>1980</v>
      </c>
      <c r="N40" s="725"/>
      <c r="P40" s="51"/>
    </row>
    <row r="41" spans="1:16" ht="23.1" customHeight="1">
      <c r="A41" s="1341"/>
      <c r="B41" s="723" t="s">
        <v>3333</v>
      </c>
      <c r="C41" s="197" t="s">
        <v>862</v>
      </c>
      <c r="D41" s="729" t="s">
        <v>3023</v>
      </c>
      <c r="E41" s="342"/>
      <c r="F41" s="342"/>
      <c r="G41" s="1328"/>
      <c r="H41" s="1329"/>
      <c r="I41" s="342"/>
      <c r="J41" s="196" t="s">
        <v>865</v>
      </c>
      <c r="K41" s="197" t="s">
        <v>866</v>
      </c>
      <c r="L41" s="197" t="s">
        <v>1981</v>
      </c>
      <c r="N41" s="725"/>
      <c r="P41" s="51"/>
    </row>
    <row r="42" spans="1:16" ht="23.1" customHeight="1">
      <c r="A42" s="1342"/>
      <c r="B42" s="758" t="s">
        <v>3334</v>
      </c>
      <c r="C42" s="202" t="s">
        <v>739</v>
      </c>
      <c r="D42" s="244"/>
      <c r="E42" s="98"/>
      <c r="F42" s="98"/>
      <c r="G42" s="1330"/>
      <c r="H42" s="1331"/>
      <c r="I42" s="98"/>
      <c r="J42" s="203"/>
      <c r="K42" s="202" t="s">
        <v>867</v>
      </c>
      <c r="L42" s="202" t="s">
        <v>1982</v>
      </c>
      <c r="N42" s="725"/>
      <c r="P42" s="51"/>
    </row>
    <row r="43" spans="1:16" ht="23.1" customHeight="1">
      <c r="A43" s="1340" t="s">
        <v>3629</v>
      </c>
      <c r="B43" s="757" t="s">
        <v>1979</v>
      </c>
      <c r="C43" s="191" t="s">
        <v>864</v>
      </c>
      <c r="D43" s="243" t="s">
        <v>1816</v>
      </c>
      <c r="E43" s="1026" t="s">
        <v>97</v>
      </c>
      <c r="F43" s="1026" t="s">
        <v>97</v>
      </c>
      <c r="G43" s="341">
        <v>200000</v>
      </c>
      <c r="H43" s="340">
        <v>200000</v>
      </c>
      <c r="I43" s="341">
        <v>200000</v>
      </c>
      <c r="J43" s="192" t="s">
        <v>820</v>
      </c>
      <c r="K43" s="191" t="s">
        <v>767</v>
      </c>
      <c r="L43" s="191" t="s">
        <v>1980</v>
      </c>
      <c r="N43" s="725"/>
      <c r="P43" s="51"/>
    </row>
    <row r="44" spans="1:16" ht="23.1" customHeight="1">
      <c r="A44" s="1341"/>
      <c r="B44" s="723" t="s">
        <v>3391</v>
      </c>
      <c r="C44" s="197" t="s">
        <v>862</v>
      </c>
      <c r="D44" s="729" t="s">
        <v>2998</v>
      </c>
      <c r="E44" s="342"/>
      <c r="F44" s="342"/>
      <c r="G44" s="85"/>
      <c r="H44" s="81"/>
      <c r="I44" s="85"/>
      <c r="J44" s="196" t="s">
        <v>865</v>
      </c>
      <c r="K44" s="197" t="s">
        <v>866</v>
      </c>
      <c r="L44" s="197" t="s">
        <v>1981</v>
      </c>
      <c r="N44" s="725"/>
      <c r="P44" s="51"/>
    </row>
    <row r="45" spans="1:16" ht="23.1" customHeight="1">
      <c r="A45" s="1342"/>
      <c r="B45" s="758" t="s">
        <v>3392</v>
      </c>
      <c r="C45" s="202" t="s">
        <v>739</v>
      </c>
      <c r="D45" s="244"/>
      <c r="E45" s="98"/>
      <c r="F45" s="98"/>
      <c r="G45" s="86"/>
      <c r="H45" s="139"/>
      <c r="I45" s="86"/>
      <c r="J45" s="203"/>
      <c r="K45" s="202" t="s">
        <v>867</v>
      </c>
      <c r="L45" s="202" t="s">
        <v>1982</v>
      </c>
      <c r="N45" s="725"/>
      <c r="P45" s="51"/>
    </row>
    <row r="46" spans="1:16" ht="23.1" customHeight="1">
      <c r="B46" s="723"/>
      <c r="E46" s="530"/>
      <c r="F46" s="530"/>
      <c r="G46" s="81"/>
      <c r="H46" s="81"/>
      <c r="I46" s="81"/>
      <c r="N46" s="725"/>
      <c r="P46" s="51"/>
    </row>
    <row r="47" spans="1:16" ht="23.1" customHeight="1">
      <c r="B47" s="723"/>
      <c r="E47" s="530"/>
      <c r="F47" s="530"/>
      <c r="G47" s="81"/>
      <c r="H47" s="81"/>
      <c r="I47" s="81"/>
      <c r="N47" s="725"/>
      <c r="P47" s="51"/>
    </row>
    <row r="48" spans="1:16" ht="23.1" customHeight="1">
      <c r="B48" s="723"/>
      <c r="E48" s="530"/>
      <c r="F48" s="530"/>
      <c r="G48" s="81"/>
      <c r="H48" s="81"/>
      <c r="I48" s="81"/>
      <c r="L48" s="1542">
        <v>48</v>
      </c>
      <c r="N48" s="725"/>
      <c r="P48" s="51"/>
    </row>
    <row r="49" spans="1:16" ht="23.1" customHeight="1">
      <c r="A49" s="1334"/>
      <c r="B49" s="191"/>
      <c r="C49" s="192"/>
      <c r="D49" s="733" t="s">
        <v>278</v>
      </c>
      <c r="E49" s="1881" t="s">
        <v>279</v>
      </c>
      <c r="F49" s="1882"/>
      <c r="G49" s="1882"/>
      <c r="H49" s="1882"/>
      <c r="I49" s="1883"/>
      <c r="J49" s="181" t="s">
        <v>281</v>
      </c>
      <c r="K49" s="181" t="s">
        <v>283</v>
      </c>
      <c r="L49" s="730" t="s">
        <v>285</v>
      </c>
      <c r="N49" s="725"/>
      <c r="P49" s="51"/>
    </row>
    <row r="50" spans="1:16" ht="23.1" customHeight="1">
      <c r="A50" s="1335" t="s">
        <v>276</v>
      </c>
      <c r="B50" s="183" t="s">
        <v>95</v>
      </c>
      <c r="C50" s="763" t="s">
        <v>277</v>
      </c>
      <c r="D50" s="734" t="s">
        <v>286</v>
      </c>
      <c r="E50" s="1302">
        <v>2561</v>
      </c>
      <c r="F50" s="1306">
        <v>2562</v>
      </c>
      <c r="G50" s="1302">
        <v>2563</v>
      </c>
      <c r="H50" s="1306">
        <v>2564</v>
      </c>
      <c r="I50" s="1302">
        <v>2565</v>
      </c>
      <c r="J50" s="183" t="s">
        <v>282</v>
      </c>
      <c r="K50" s="183" t="s">
        <v>284</v>
      </c>
      <c r="L50" s="731" t="s">
        <v>329</v>
      </c>
      <c r="N50" s="725"/>
      <c r="P50" s="51"/>
    </row>
    <row r="51" spans="1:16" ht="23.1" customHeight="1">
      <c r="A51" s="1336"/>
      <c r="B51" s="765"/>
      <c r="C51" s="436"/>
      <c r="D51" s="735" t="s">
        <v>287</v>
      </c>
      <c r="E51" s="1303" t="s">
        <v>280</v>
      </c>
      <c r="F51" s="1046" t="s">
        <v>280</v>
      </c>
      <c r="G51" s="1303" t="s">
        <v>280</v>
      </c>
      <c r="H51" s="1046" t="s">
        <v>280</v>
      </c>
      <c r="I51" s="1303" t="s">
        <v>280</v>
      </c>
      <c r="J51" s="765"/>
      <c r="K51" s="765"/>
      <c r="L51" s="732" t="s">
        <v>330</v>
      </c>
    </row>
    <row r="52" spans="1:16" ht="23.1" customHeight="1">
      <c r="A52" s="1340" t="s">
        <v>3630</v>
      </c>
      <c r="B52" s="757" t="s">
        <v>1979</v>
      </c>
      <c r="C52" s="191" t="s">
        <v>864</v>
      </c>
      <c r="D52" s="243" t="s">
        <v>2372</v>
      </c>
      <c r="E52" s="1026" t="s">
        <v>97</v>
      </c>
      <c r="F52" s="1026" t="s">
        <v>97</v>
      </c>
      <c r="G52" s="341">
        <v>200000</v>
      </c>
      <c r="H52" s="340">
        <v>200000</v>
      </c>
      <c r="I52" s="341">
        <v>200000</v>
      </c>
      <c r="J52" s="192" t="s">
        <v>820</v>
      </c>
      <c r="K52" s="191" t="s">
        <v>767</v>
      </c>
      <c r="L52" s="191" t="s">
        <v>1980</v>
      </c>
      <c r="N52" s="725"/>
      <c r="P52" s="51"/>
    </row>
    <row r="53" spans="1:16" ht="23.1" customHeight="1">
      <c r="A53" s="1341"/>
      <c r="B53" s="723" t="s">
        <v>2961</v>
      </c>
      <c r="C53" s="197" t="s">
        <v>862</v>
      </c>
      <c r="D53" s="729" t="s">
        <v>2998</v>
      </c>
      <c r="E53" s="342"/>
      <c r="F53" s="85"/>
      <c r="G53" s="85"/>
      <c r="H53" s="81"/>
      <c r="I53" s="85"/>
      <c r="J53" s="196" t="s">
        <v>865</v>
      </c>
      <c r="K53" s="197" t="s">
        <v>866</v>
      </c>
      <c r="L53" s="197" t="s">
        <v>1981</v>
      </c>
      <c r="N53" s="725"/>
      <c r="P53" s="51"/>
    </row>
    <row r="54" spans="1:16" ht="23.1" customHeight="1">
      <c r="A54" s="1342"/>
      <c r="B54" s="758"/>
      <c r="C54" s="202" t="s">
        <v>739</v>
      </c>
      <c r="D54" s="244"/>
      <c r="E54" s="98"/>
      <c r="F54" s="86"/>
      <c r="G54" s="86"/>
      <c r="H54" s="139"/>
      <c r="I54" s="86"/>
      <c r="J54" s="203"/>
      <c r="K54" s="202" t="s">
        <v>867</v>
      </c>
      <c r="L54" s="202" t="s">
        <v>1982</v>
      </c>
      <c r="N54" s="725"/>
      <c r="P54" s="51"/>
    </row>
    <row r="55" spans="1:16" ht="23.1" customHeight="1">
      <c r="A55" s="1340" t="s">
        <v>3633</v>
      </c>
      <c r="B55" s="757" t="s">
        <v>1979</v>
      </c>
      <c r="C55" s="191" t="s">
        <v>864</v>
      </c>
      <c r="D55" s="243" t="s">
        <v>1818</v>
      </c>
      <c r="E55" s="1026" t="s">
        <v>97</v>
      </c>
      <c r="F55" s="1026" t="s">
        <v>97</v>
      </c>
      <c r="G55" s="341">
        <v>200000</v>
      </c>
      <c r="H55" s="340">
        <v>200000</v>
      </c>
      <c r="I55" s="341">
        <v>200000</v>
      </c>
      <c r="J55" s="192" t="s">
        <v>820</v>
      </c>
      <c r="K55" s="191" t="s">
        <v>767</v>
      </c>
      <c r="L55" s="191" t="s">
        <v>1980</v>
      </c>
    </row>
    <row r="56" spans="1:16" ht="23.1" customHeight="1">
      <c r="A56" s="1341"/>
      <c r="B56" s="723" t="s">
        <v>2963</v>
      </c>
      <c r="C56" s="197" t="s">
        <v>862</v>
      </c>
      <c r="D56" s="729" t="s">
        <v>3283</v>
      </c>
      <c r="E56" s="342"/>
      <c r="F56" s="342"/>
      <c r="G56" s="85"/>
      <c r="H56" s="81"/>
      <c r="I56" s="85"/>
      <c r="J56" s="196" t="s">
        <v>865</v>
      </c>
      <c r="K56" s="197" t="s">
        <v>866</v>
      </c>
      <c r="L56" s="197" t="s">
        <v>1981</v>
      </c>
    </row>
    <row r="57" spans="1:16" ht="23.1" customHeight="1">
      <c r="A57" s="1342"/>
      <c r="B57" s="758"/>
      <c r="C57" s="202" t="s">
        <v>739</v>
      </c>
      <c r="D57" s="244"/>
      <c r="E57" s="98"/>
      <c r="F57" s="98"/>
      <c r="G57" s="85"/>
      <c r="H57" s="81"/>
      <c r="I57" s="85"/>
      <c r="J57" s="203"/>
      <c r="K57" s="202" t="s">
        <v>867</v>
      </c>
      <c r="L57" s="202" t="s">
        <v>1982</v>
      </c>
      <c r="N57" s="725"/>
      <c r="P57" s="51"/>
    </row>
    <row r="58" spans="1:16" ht="23.1" customHeight="1">
      <c r="A58" s="1340" t="s">
        <v>3634</v>
      </c>
      <c r="B58" s="757" t="s">
        <v>1979</v>
      </c>
      <c r="C58" s="191" t="s">
        <v>864</v>
      </c>
      <c r="D58" s="243" t="s">
        <v>1818</v>
      </c>
      <c r="E58" s="1026" t="s">
        <v>97</v>
      </c>
      <c r="F58" s="1026" t="s">
        <v>97</v>
      </c>
      <c r="G58" s="1026" t="s">
        <v>97</v>
      </c>
      <c r="H58" s="341">
        <v>230000</v>
      </c>
      <c r="I58" s="341">
        <v>230000</v>
      </c>
      <c r="J58" s="192" t="s">
        <v>820</v>
      </c>
      <c r="K58" s="191" t="s">
        <v>767</v>
      </c>
      <c r="L58" s="191" t="s">
        <v>1980</v>
      </c>
      <c r="N58" s="725"/>
      <c r="P58" s="51"/>
    </row>
    <row r="59" spans="1:16" ht="23.1" customHeight="1">
      <c r="A59" s="1341"/>
      <c r="B59" s="723" t="s">
        <v>2964</v>
      </c>
      <c r="C59" s="197" t="s">
        <v>862</v>
      </c>
      <c r="D59" s="729" t="s">
        <v>3286</v>
      </c>
      <c r="E59" s="342"/>
      <c r="F59" s="342"/>
      <c r="G59" s="85"/>
      <c r="H59" s="85"/>
      <c r="I59" s="85"/>
      <c r="J59" s="196" t="s">
        <v>865</v>
      </c>
      <c r="K59" s="197" t="s">
        <v>866</v>
      </c>
      <c r="L59" s="197" t="s">
        <v>1981</v>
      </c>
      <c r="N59" s="725"/>
      <c r="P59" s="51"/>
    </row>
    <row r="60" spans="1:16" ht="23.1" customHeight="1">
      <c r="A60" s="1342"/>
      <c r="B60" s="758"/>
      <c r="C60" s="202" t="s">
        <v>739</v>
      </c>
      <c r="D60" s="244"/>
      <c r="E60" s="98"/>
      <c r="F60" s="98"/>
      <c r="G60" s="86"/>
      <c r="H60" s="86"/>
      <c r="I60" s="86"/>
      <c r="J60" s="203"/>
      <c r="K60" s="202" t="s">
        <v>867</v>
      </c>
      <c r="L60" s="202" t="s">
        <v>1982</v>
      </c>
      <c r="N60" s="725"/>
      <c r="P60" s="51"/>
    </row>
    <row r="61" spans="1:16" ht="23.1" customHeight="1">
      <c r="A61" s="1340" t="s">
        <v>3635</v>
      </c>
      <c r="B61" s="757" t="s">
        <v>1979</v>
      </c>
      <c r="C61" s="191" t="s">
        <v>864</v>
      </c>
      <c r="D61" s="243" t="s">
        <v>1818</v>
      </c>
      <c r="E61" s="1026" t="s">
        <v>97</v>
      </c>
      <c r="F61" s="1026" t="s">
        <v>97</v>
      </c>
      <c r="G61" s="1026" t="s">
        <v>97</v>
      </c>
      <c r="H61" s="341">
        <v>230000</v>
      </c>
      <c r="I61" s="341">
        <v>230000</v>
      </c>
      <c r="J61" s="192" t="s">
        <v>820</v>
      </c>
      <c r="K61" s="191" t="s">
        <v>767</v>
      </c>
      <c r="L61" s="191" t="s">
        <v>1980</v>
      </c>
      <c r="N61" s="725"/>
      <c r="P61" s="51"/>
    </row>
    <row r="62" spans="1:16" s="960" customFormat="1" ht="23.1" customHeight="1">
      <c r="A62" s="1341"/>
      <c r="B62" s="723" t="s">
        <v>2965</v>
      </c>
      <c r="C62" s="197" t="s">
        <v>862</v>
      </c>
      <c r="D62" s="729" t="s">
        <v>3286</v>
      </c>
      <c r="E62" s="342"/>
      <c r="F62" s="342"/>
      <c r="G62" s="85"/>
      <c r="H62" s="85"/>
      <c r="I62" s="85"/>
      <c r="J62" s="196" t="s">
        <v>865</v>
      </c>
      <c r="K62" s="197" t="s">
        <v>866</v>
      </c>
      <c r="L62" s="197" t="s">
        <v>1981</v>
      </c>
      <c r="M62" s="962"/>
      <c r="N62" s="963"/>
      <c r="P62" s="961"/>
    </row>
    <row r="63" spans="1:16" ht="23.1" customHeight="1">
      <c r="A63" s="1342"/>
      <c r="B63" s="758"/>
      <c r="C63" s="202" t="s">
        <v>739</v>
      </c>
      <c r="D63" s="244"/>
      <c r="E63" s="98"/>
      <c r="F63" s="98"/>
      <c r="G63" s="86"/>
      <c r="H63" s="86"/>
      <c r="I63" s="86"/>
      <c r="J63" s="203"/>
      <c r="K63" s="202" t="s">
        <v>867</v>
      </c>
      <c r="L63" s="202" t="s">
        <v>1982</v>
      </c>
      <c r="N63" s="725"/>
      <c r="P63" s="51"/>
    </row>
    <row r="64" spans="1:16" ht="23.1" customHeight="1">
      <c r="A64" s="1340" t="s">
        <v>3636</v>
      </c>
      <c r="B64" s="757" t="s">
        <v>1979</v>
      </c>
      <c r="C64" s="191" t="s">
        <v>864</v>
      </c>
      <c r="D64" s="243" t="s">
        <v>1821</v>
      </c>
      <c r="E64" s="1026" t="s">
        <v>97</v>
      </c>
      <c r="F64" s="1026" t="s">
        <v>97</v>
      </c>
      <c r="G64" s="341">
        <v>30000</v>
      </c>
      <c r="H64" s="341">
        <v>30000</v>
      </c>
      <c r="I64" s="1026" t="s">
        <v>97</v>
      </c>
      <c r="J64" s="192" t="s">
        <v>820</v>
      </c>
      <c r="K64" s="191" t="s">
        <v>767</v>
      </c>
      <c r="L64" s="191" t="s">
        <v>1980</v>
      </c>
      <c r="M64" s="890" t="s">
        <v>2142</v>
      </c>
    </row>
    <row r="65" spans="1:16" ht="23.1" customHeight="1">
      <c r="A65" s="1341"/>
      <c r="B65" s="723" t="s">
        <v>2966</v>
      </c>
      <c r="C65" s="197" t="s">
        <v>862</v>
      </c>
      <c r="D65" s="729" t="s">
        <v>2833</v>
      </c>
      <c r="E65" s="342"/>
      <c r="F65" s="342"/>
      <c r="G65" s="85"/>
      <c r="H65" s="85"/>
      <c r="I65" s="85"/>
      <c r="J65" s="196" t="s">
        <v>865</v>
      </c>
      <c r="K65" s="197" t="s">
        <v>866</v>
      </c>
      <c r="L65" s="197" t="s">
        <v>1981</v>
      </c>
      <c r="M65" s="20" t="s">
        <v>2143</v>
      </c>
    </row>
    <row r="66" spans="1:16" ht="23.1" customHeight="1">
      <c r="A66" s="1342"/>
      <c r="B66" s="758"/>
      <c r="C66" s="202" t="s">
        <v>739</v>
      </c>
      <c r="D66" s="244"/>
      <c r="E66" s="98"/>
      <c r="F66" s="98"/>
      <c r="G66" s="85"/>
      <c r="H66" s="85"/>
      <c r="I66" s="85"/>
      <c r="J66" s="203"/>
      <c r="K66" s="202" t="s">
        <v>867</v>
      </c>
      <c r="L66" s="202" t="s">
        <v>1982</v>
      </c>
    </row>
    <row r="67" spans="1:16" ht="23.1" customHeight="1">
      <c r="A67" s="1340" t="s">
        <v>3637</v>
      </c>
      <c r="B67" s="757" t="s">
        <v>1979</v>
      </c>
      <c r="C67" s="191" t="s">
        <v>864</v>
      </c>
      <c r="D67" s="243" t="s">
        <v>1822</v>
      </c>
      <c r="E67" s="1026" t="s">
        <v>97</v>
      </c>
      <c r="F67" s="1026" t="s">
        <v>97</v>
      </c>
      <c r="G67" s="341">
        <v>200000</v>
      </c>
      <c r="H67" s="340">
        <v>200000</v>
      </c>
      <c r="I67" s="341">
        <v>200000</v>
      </c>
      <c r="J67" s="192" t="s">
        <v>820</v>
      </c>
      <c r="K67" s="191" t="s">
        <v>767</v>
      </c>
      <c r="L67" s="191" t="s">
        <v>1980</v>
      </c>
    </row>
    <row r="68" spans="1:16" ht="23.1" customHeight="1">
      <c r="A68" s="1341"/>
      <c r="B68" s="723" t="s">
        <v>2967</v>
      </c>
      <c r="C68" s="197" t="s">
        <v>862</v>
      </c>
      <c r="D68" s="729" t="s">
        <v>3283</v>
      </c>
      <c r="E68" s="342"/>
      <c r="F68" s="342"/>
      <c r="G68" s="85"/>
      <c r="H68" s="81"/>
      <c r="I68" s="85"/>
      <c r="J68" s="196" t="s">
        <v>865</v>
      </c>
      <c r="K68" s="197" t="s">
        <v>866</v>
      </c>
      <c r="L68" s="197" t="s">
        <v>1981</v>
      </c>
    </row>
    <row r="69" spans="1:16" ht="23.1" customHeight="1">
      <c r="A69" s="1342"/>
      <c r="B69" s="758"/>
      <c r="C69" s="202" t="s">
        <v>739</v>
      </c>
      <c r="D69" s="244"/>
      <c r="E69" s="98"/>
      <c r="F69" s="98"/>
      <c r="G69" s="86"/>
      <c r="H69" s="139"/>
      <c r="I69" s="86"/>
      <c r="J69" s="203"/>
      <c r="K69" s="202" t="s">
        <v>867</v>
      </c>
      <c r="L69" s="202" t="s">
        <v>1982</v>
      </c>
    </row>
    <row r="70" spans="1:16" ht="23.1" customHeight="1">
      <c r="B70" s="723"/>
      <c r="E70" s="530"/>
      <c r="F70" s="530"/>
      <c r="G70" s="81"/>
      <c r="H70" s="81"/>
      <c r="I70" s="81"/>
    </row>
    <row r="71" spans="1:16" ht="23.1" customHeight="1">
      <c r="B71" s="723"/>
      <c r="E71" s="530"/>
      <c r="F71" s="530"/>
      <c r="G71" s="81"/>
      <c r="H71" s="81"/>
      <c r="I71" s="81"/>
    </row>
    <row r="72" spans="1:16" ht="23.1" customHeight="1">
      <c r="D72" s="908"/>
      <c r="E72" s="530"/>
      <c r="F72" s="1332"/>
      <c r="G72" s="1332"/>
      <c r="H72" s="1332"/>
      <c r="I72" s="1332"/>
      <c r="L72" s="1542">
        <v>49</v>
      </c>
      <c r="N72" s="725"/>
      <c r="P72" s="51"/>
    </row>
    <row r="73" spans="1:16" ht="23.1" customHeight="1">
      <c r="A73" s="1334"/>
      <c r="B73" s="191"/>
      <c r="C73" s="192"/>
      <c r="D73" s="733" t="s">
        <v>278</v>
      </c>
      <c r="E73" s="1881" t="s">
        <v>279</v>
      </c>
      <c r="F73" s="1882"/>
      <c r="G73" s="1882"/>
      <c r="H73" s="1882"/>
      <c r="I73" s="1883"/>
      <c r="J73" s="181" t="s">
        <v>281</v>
      </c>
      <c r="K73" s="181" t="s">
        <v>283</v>
      </c>
      <c r="L73" s="730" t="s">
        <v>285</v>
      </c>
      <c r="N73" s="725"/>
      <c r="P73" s="51"/>
    </row>
    <row r="74" spans="1:16" ht="23.1" customHeight="1">
      <c r="A74" s="1335" t="s">
        <v>276</v>
      </c>
      <c r="B74" s="183" t="s">
        <v>95</v>
      </c>
      <c r="C74" s="763" t="s">
        <v>277</v>
      </c>
      <c r="D74" s="734" t="s">
        <v>286</v>
      </c>
      <c r="E74" s="1302">
        <v>2561</v>
      </c>
      <c r="F74" s="1306">
        <v>2562</v>
      </c>
      <c r="G74" s="1302">
        <v>2563</v>
      </c>
      <c r="H74" s="1306">
        <v>2564</v>
      </c>
      <c r="I74" s="1302">
        <v>2565</v>
      </c>
      <c r="J74" s="183" t="s">
        <v>282</v>
      </c>
      <c r="K74" s="183" t="s">
        <v>284</v>
      </c>
      <c r="L74" s="731" t="s">
        <v>329</v>
      </c>
      <c r="N74" s="725"/>
      <c r="P74" s="51"/>
    </row>
    <row r="75" spans="1:16" ht="23.1" customHeight="1">
      <c r="A75" s="1336"/>
      <c r="B75" s="765"/>
      <c r="C75" s="436"/>
      <c r="D75" s="735" t="s">
        <v>287</v>
      </c>
      <c r="E75" s="1303" t="s">
        <v>280</v>
      </c>
      <c r="F75" s="1046" t="s">
        <v>280</v>
      </c>
      <c r="G75" s="1303" t="s">
        <v>280</v>
      </c>
      <c r="H75" s="1046" t="s">
        <v>280</v>
      </c>
      <c r="I75" s="1303" t="s">
        <v>280</v>
      </c>
      <c r="J75" s="765"/>
      <c r="K75" s="765"/>
      <c r="L75" s="732" t="s">
        <v>330</v>
      </c>
    </row>
    <row r="76" spans="1:16" ht="23.1" customHeight="1">
      <c r="A76" s="1340" t="s">
        <v>3638</v>
      </c>
      <c r="B76" s="757" t="s">
        <v>1979</v>
      </c>
      <c r="C76" s="191" t="s">
        <v>864</v>
      </c>
      <c r="D76" s="243" t="s">
        <v>2383</v>
      </c>
      <c r="E76" s="1026" t="s">
        <v>97</v>
      </c>
      <c r="F76" s="1026" t="s">
        <v>97</v>
      </c>
      <c r="G76" s="341">
        <v>230000</v>
      </c>
      <c r="H76" s="1026">
        <v>230000</v>
      </c>
      <c r="I76" s="1026" t="s">
        <v>97</v>
      </c>
      <c r="J76" s="192" t="s">
        <v>820</v>
      </c>
      <c r="K76" s="191" t="s">
        <v>767</v>
      </c>
      <c r="L76" s="191" t="s">
        <v>1980</v>
      </c>
      <c r="N76" s="725"/>
      <c r="P76" s="51"/>
    </row>
    <row r="77" spans="1:16" ht="23.1" customHeight="1">
      <c r="A77" s="1341"/>
      <c r="B77" s="723" t="s">
        <v>2968</v>
      </c>
      <c r="C77" s="197" t="s">
        <v>862</v>
      </c>
      <c r="D77" s="729" t="s">
        <v>3284</v>
      </c>
      <c r="E77" s="342"/>
      <c r="F77" s="342"/>
      <c r="G77" s="85"/>
      <c r="H77" s="342"/>
      <c r="I77" s="342"/>
      <c r="J77" s="196" t="s">
        <v>865</v>
      </c>
      <c r="K77" s="197" t="s">
        <v>866</v>
      </c>
      <c r="L77" s="197" t="s">
        <v>1981</v>
      </c>
      <c r="N77" s="725"/>
      <c r="P77" s="51"/>
    </row>
    <row r="78" spans="1:16" ht="23.1" customHeight="1">
      <c r="A78" s="1342"/>
      <c r="B78" s="758" t="s">
        <v>2969</v>
      </c>
      <c r="C78" s="202" t="s">
        <v>739</v>
      </c>
      <c r="D78" s="244"/>
      <c r="E78" s="98"/>
      <c r="F78" s="98"/>
      <c r="G78" s="86"/>
      <c r="H78" s="98"/>
      <c r="I78" s="98"/>
      <c r="J78" s="203"/>
      <c r="K78" s="202" t="s">
        <v>867</v>
      </c>
      <c r="L78" s="202" t="s">
        <v>1982</v>
      </c>
      <c r="N78" s="725"/>
      <c r="P78" s="51"/>
    </row>
    <row r="79" spans="1:16" ht="23.1" customHeight="1">
      <c r="A79" s="1340" t="s">
        <v>3639</v>
      </c>
      <c r="B79" s="757" t="s">
        <v>1979</v>
      </c>
      <c r="C79" s="191" t="s">
        <v>864</v>
      </c>
      <c r="D79" s="245" t="s">
        <v>1828</v>
      </c>
      <c r="E79" s="1026" t="s">
        <v>97</v>
      </c>
      <c r="F79" s="1026" t="s">
        <v>97</v>
      </c>
      <c r="G79" s="1026">
        <v>200000</v>
      </c>
      <c r="H79" s="1026">
        <v>200000</v>
      </c>
      <c r="I79" s="1026">
        <v>200000</v>
      </c>
      <c r="J79" s="192" t="s">
        <v>820</v>
      </c>
      <c r="K79" s="191" t="s">
        <v>767</v>
      </c>
      <c r="L79" s="197" t="s">
        <v>1980</v>
      </c>
    </row>
    <row r="80" spans="1:16" ht="23.1" customHeight="1">
      <c r="A80" s="1341"/>
      <c r="B80" s="1219" t="s">
        <v>3464</v>
      </c>
      <c r="C80" s="197" t="s">
        <v>862</v>
      </c>
      <c r="D80" s="777" t="s">
        <v>3026</v>
      </c>
      <c r="E80" s="342"/>
      <c r="F80" s="342"/>
      <c r="G80" s="342"/>
      <c r="H80" s="342"/>
      <c r="I80" s="342"/>
      <c r="J80" s="196" t="s">
        <v>865</v>
      </c>
      <c r="K80" s="197" t="s">
        <v>866</v>
      </c>
      <c r="L80" s="197" t="s">
        <v>1981</v>
      </c>
    </row>
    <row r="81" spans="1:16" ht="23.1" customHeight="1">
      <c r="A81" s="1342"/>
      <c r="B81" s="758" t="s">
        <v>3465</v>
      </c>
      <c r="C81" s="202" t="s">
        <v>739</v>
      </c>
      <c r="D81" s="246"/>
      <c r="E81" s="98"/>
      <c r="F81" s="98"/>
      <c r="G81" s="98"/>
      <c r="H81" s="98"/>
      <c r="I81" s="98"/>
      <c r="J81" s="203"/>
      <c r="K81" s="202" t="s">
        <v>867</v>
      </c>
      <c r="L81" s="202" t="s">
        <v>1982</v>
      </c>
    </row>
    <row r="82" spans="1:16" ht="23.1" customHeight="1">
      <c r="A82" s="1340" t="s">
        <v>3640</v>
      </c>
      <c r="B82" s="1752" t="s">
        <v>2418</v>
      </c>
      <c r="C82" s="1753" t="s">
        <v>864</v>
      </c>
      <c r="D82" s="1754" t="s">
        <v>1828</v>
      </c>
      <c r="E82" s="1755" t="s">
        <v>97</v>
      </c>
      <c r="F82" s="1756">
        <v>200000</v>
      </c>
      <c r="G82" s="1755">
        <v>200000</v>
      </c>
      <c r="H82" s="1755" t="s">
        <v>97</v>
      </c>
      <c r="I82" s="1755" t="s">
        <v>97</v>
      </c>
      <c r="J82" s="1752" t="s">
        <v>820</v>
      </c>
      <c r="K82" s="1753" t="s">
        <v>767</v>
      </c>
      <c r="L82" s="1757" t="s">
        <v>711</v>
      </c>
      <c r="M82" s="20" t="s">
        <v>4024</v>
      </c>
      <c r="N82" s="725"/>
      <c r="P82" s="51"/>
    </row>
    <row r="83" spans="1:16" ht="23.1" customHeight="1">
      <c r="A83" s="1341"/>
      <c r="B83" s="1758" t="s">
        <v>2419</v>
      </c>
      <c r="C83" s="1759" t="s">
        <v>862</v>
      </c>
      <c r="D83" s="1760" t="s">
        <v>2420</v>
      </c>
      <c r="E83" s="1761"/>
      <c r="F83" s="1762"/>
      <c r="G83" s="1761"/>
      <c r="H83" s="1761"/>
      <c r="I83" s="1761"/>
      <c r="J83" s="1758" t="s">
        <v>768</v>
      </c>
      <c r="K83" s="1759" t="s">
        <v>1983</v>
      </c>
      <c r="L83" s="1759"/>
      <c r="N83" s="725"/>
      <c r="P83" s="51"/>
    </row>
    <row r="84" spans="1:16" ht="23.1" customHeight="1">
      <c r="A84" s="1342"/>
      <c r="B84" s="1763"/>
      <c r="C84" s="1764" t="s">
        <v>739</v>
      </c>
      <c r="D84" s="1765" t="s">
        <v>2421</v>
      </c>
      <c r="E84" s="1766"/>
      <c r="F84" s="1767"/>
      <c r="G84" s="1766"/>
      <c r="H84" s="1766"/>
      <c r="I84" s="1766"/>
      <c r="J84" s="1763"/>
      <c r="K84" s="1764" t="s">
        <v>867</v>
      </c>
      <c r="L84" s="1764"/>
      <c r="N84" s="725"/>
      <c r="P84" s="51"/>
    </row>
    <row r="85" spans="1:16" ht="23.1" customHeight="1">
      <c r="A85" s="1768" t="s">
        <v>3641</v>
      </c>
      <c r="B85" s="1769" t="s">
        <v>1979</v>
      </c>
      <c r="C85" s="1753" t="s">
        <v>864</v>
      </c>
      <c r="D85" s="1770" t="s">
        <v>1829</v>
      </c>
      <c r="E85" s="1755" t="s">
        <v>97</v>
      </c>
      <c r="F85" s="1755" t="s">
        <v>97</v>
      </c>
      <c r="G85" s="1755">
        <v>230000</v>
      </c>
      <c r="H85" s="1756" t="s">
        <v>97</v>
      </c>
      <c r="I85" s="1755" t="s">
        <v>97</v>
      </c>
      <c r="J85" s="1752" t="s">
        <v>820</v>
      </c>
      <c r="K85" s="1753" t="s">
        <v>767</v>
      </c>
      <c r="L85" s="1759" t="s">
        <v>1980</v>
      </c>
    </row>
    <row r="86" spans="1:16" s="960" customFormat="1" ht="23.1" customHeight="1">
      <c r="A86" s="1771"/>
      <c r="B86" s="1772" t="s">
        <v>2970</v>
      </c>
      <c r="C86" s="1759" t="s">
        <v>862</v>
      </c>
      <c r="D86" s="1773" t="s">
        <v>3454</v>
      </c>
      <c r="E86" s="1761"/>
      <c r="F86" s="1761"/>
      <c r="G86" s="1761"/>
      <c r="H86" s="1762"/>
      <c r="I86" s="1761"/>
      <c r="J86" s="1758" t="s">
        <v>865</v>
      </c>
      <c r="K86" s="1759" t="s">
        <v>866</v>
      </c>
      <c r="L86" s="1759" t="s">
        <v>1981</v>
      </c>
      <c r="M86" s="962"/>
    </row>
    <row r="87" spans="1:16" ht="23.1" customHeight="1">
      <c r="A87" s="1774"/>
      <c r="B87" s="1775"/>
      <c r="C87" s="1764" t="s">
        <v>739</v>
      </c>
      <c r="D87" s="1776"/>
      <c r="E87" s="1766"/>
      <c r="F87" s="1759"/>
      <c r="G87" s="1759"/>
      <c r="H87" s="1758"/>
      <c r="I87" s="1759"/>
      <c r="J87" s="1763"/>
      <c r="K87" s="1764" t="s">
        <v>867</v>
      </c>
      <c r="L87" s="1764" t="s">
        <v>1982</v>
      </c>
      <c r="N87" s="725"/>
      <c r="P87" s="51"/>
    </row>
    <row r="88" spans="1:16" ht="23.1" customHeight="1">
      <c r="A88" s="1340" t="s">
        <v>3642</v>
      </c>
      <c r="B88" s="757" t="s">
        <v>1979</v>
      </c>
      <c r="C88" s="191" t="s">
        <v>864</v>
      </c>
      <c r="D88" s="686" t="s">
        <v>1829</v>
      </c>
      <c r="E88" s="1026" t="s">
        <v>97</v>
      </c>
      <c r="F88" s="1026" t="s">
        <v>97</v>
      </c>
      <c r="G88" s="341">
        <v>45000</v>
      </c>
      <c r="H88" s="1026" t="s">
        <v>97</v>
      </c>
      <c r="I88" s="1026" t="s">
        <v>97</v>
      </c>
      <c r="J88" s="192" t="s">
        <v>820</v>
      </c>
      <c r="K88" s="191" t="s">
        <v>767</v>
      </c>
      <c r="L88" s="197" t="s">
        <v>1980</v>
      </c>
      <c r="N88" s="725"/>
      <c r="P88" s="51"/>
    </row>
    <row r="89" spans="1:16" ht="23.1" customHeight="1">
      <c r="A89" s="1341"/>
      <c r="B89" s="723" t="s">
        <v>3393</v>
      </c>
      <c r="C89" s="197" t="s">
        <v>862</v>
      </c>
      <c r="D89" s="777" t="s">
        <v>3388</v>
      </c>
      <c r="E89" s="342"/>
      <c r="F89" s="85"/>
      <c r="G89" s="85"/>
      <c r="H89" s="81"/>
      <c r="I89" s="85"/>
      <c r="J89" s="196" t="s">
        <v>865</v>
      </c>
      <c r="K89" s="197" t="s">
        <v>866</v>
      </c>
      <c r="L89" s="197" t="s">
        <v>1981</v>
      </c>
      <c r="N89" s="725"/>
      <c r="P89" s="51"/>
    </row>
    <row r="90" spans="1:16" ht="23.1" customHeight="1">
      <c r="A90" s="1342"/>
      <c r="B90" s="758" t="s">
        <v>3394</v>
      </c>
      <c r="C90" s="202" t="s">
        <v>739</v>
      </c>
      <c r="D90" s="688"/>
      <c r="E90" s="98"/>
      <c r="F90" s="86"/>
      <c r="G90" s="86"/>
      <c r="H90" s="139"/>
      <c r="I90" s="86"/>
      <c r="J90" s="203"/>
      <c r="K90" s="202" t="s">
        <v>867</v>
      </c>
      <c r="L90" s="202" t="s">
        <v>1982</v>
      </c>
      <c r="N90" s="725"/>
      <c r="P90" s="51"/>
    </row>
    <row r="91" spans="1:16" ht="23.1" customHeight="1">
      <c r="A91" s="1337" t="s">
        <v>3643</v>
      </c>
      <c r="B91" s="230" t="s">
        <v>2938</v>
      </c>
      <c r="C91" s="91" t="s">
        <v>2199</v>
      </c>
      <c r="D91" s="776" t="s">
        <v>1805</v>
      </c>
      <c r="E91" s="1026" t="s">
        <v>97</v>
      </c>
      <c r="F91" s="1026" t="s">
        <v>97</v>
      </c>
      <c r="G91" s="341">
        <v>150000</v>
      </c>
      <c r="H91" s="341">
        <v>150000</v>
      </c>
      <c r="I91" s="1026" t="s">
        <v>97</v>
      </c>
      <c r="J91" s="191" t="s">
        <v>795</v>
      </c>
      <c r="K91" s="209" t="s">
        <v>2482</v>
      </c>
      <c r="L91" s="191" t="s">
        <v>1980</v>
      </c>
      <c r="N91" s="725"/>
      <c r="P91" s="51"/>
    </row>
    <row r="92" spans="1:16" ht="23.1" customHeight="1">
      <c r="A92" s="1338"/>
      <c r="B92" s="93" t="s">
        <v>3431</v>
      </c>
      <c r="C92" s="196" t="s">
        <v>2198</v>
      </c>
      <c r="D92" s="777" t="s">
        <v>3026</v>
      </c>
      <c r="E92" s="342"/>
      <c r="F92" s="85"/>
      <c r="G92" s="85"/>
      <c r="H92" s="85"/>
      <c r="I92" s="342"/>
      <c r="J92" s="197" t="s">
        <v>526</v>
      </c>
      <c r="K92" s="49" t="s">
        <v>2483</v>
      </c>
      <c r="L92" s="197" t="s">
        <v>1981</v>
      </c>
      <c r="N92" s="725"/>
      <c r="P92" s="51"/>
    </row>
    <row r="93" spans="1:16" ht="23.1" customHeight="1">
      <c r="A93" s="1339"/>
      <c r="B93" s="173"/>
      <c r="C93" s="71"/>
      <c r="D93" s="775"/>
      <c r="E93" s="98"/>
      <c r="F93" s="86"/>
      <c r="G93" s="86"/>
      <c r="H93" s="86"/>
      <c r="I93" s="98"/>
      <c r="J93" s="202" t="s">
        <v>768</v>
      </c>
      <c r="K93" s="212"/>
      <c r="L93" s="202" t="s">
        <v>1982</v>
      </c>
      <c r="N93" s="725"/>
      <c r="P93" s="51"/>
    </row>
    <row r="94" spans="1:16" ht="23.1" customHeight="1">
      <c r="A94" s="1343"/>
      <c r="B94" s="723"/>
      <c r="C94" s="69"/>
      <c r="D94" s="939"/>
      <c r="E94" s="530"/>
      <c r="F94" s="81"/>
      <c r="G94" s="81"/>
      <c r="H94" s="81"/>
      <c r="I94" s="530"/>
      <c r="N94" s="725"/>
      <c r="P94" s="51"/>
    </row>
    <row r="95" spans="1:16" ht="23.1" customHeight="1">
      <c r="A95" s="1343"/>
      <c r="B95" s="723"/>
      <c r="C95" s="69"/>
      <c r="D95" s="939"/>
      <c r="E95" s="530"/>
      <c r="F95" s="81"/>
      <c r="G95" s="81"/>
      <c r="H95" s="81"/>
      <c r="I95" s="530"/>
      <c r="N95" s="725"/>
      <c r="P95" s="51"/>
    </row>
    <row r="96" spans="1:16" ht="23.1" customHeight="1">
      <c r="A96" s="1343"/>
      <c r="B96" s="723"/>
      <c r="C96" s="69"/>
      <c r="D96" s="939"/>
      <c r="E96" s="530"/>
      <c r="F96" s="1325"/>
      <c r="G96" s="1325"/>
      <c r="H96" s="1325"/>
      <c r="I96" s="1325"/>
      <c r="L96" s="1542">
        <v>50</v>
      </c>
      <c r="N96" s="725"/>
      <c r="P96" s="51"/>
    </row>
    <row r="97" spans="1:16" ht="23.1" customHeight="1">
      <c r="A97" s="1334"/>
      <c r="B97" s="191"/>
      <c r="C97" s="192"/>
      <c r="D97" s="733" t="s">
        <v>278</v>
      </c>
      <c r="E97" s="1881" t="s">
        <v>279</v>
      </c>
      <c r="F97" s="1882"/>
      <c r="G97" s="1882"/>
      <c r="H97" s="1882"/>
      <c r="I97" s="1883"/>
      <c r="J97" s="181" t="s">
        <v>281</v>
      </c>
      <c r="K97" s="181" t="s">
        <v>283</v>
      </c>
      <c r="L97" s="730" t="s">
        <v>285</v>
      </c>
      <c r="N97" s="725"/>
      <c r="P97" s="51"/>
    </row>
    <row r="98" spans="1:16" ht="23.1" customHeight="1">
      <c r="A98" s="1335" t="s">
        <v>276</v>
      </c>
      <c r="B98" s="183" t="s">
        <v>95</v>
      </c>
      <c r="C98" s="804" t="s">
        <v>277</v>
      </c>
      <c r="D98" s="734" t="s">
        <v>286</v>
      </c>
      <c r="E98" s="1302">
        <v>2561</v>
      </c>
      <c r="F98" s="1306">
        <v>2562</v>
      </c>
      <c r="G98" s="1302">
        <v>2563</v>
      </c>
      <c r="H98" s="1306">
        <v>2564</v>
      </c>
      <c r="I98" s="1302">
        <v>2565</v>
      </c>
      <c r="J98" s="183" t="s">
        <v>282</v>
      </c>
      <c r="K98" s="183" t="s">
        <v>284</v>
      </c>
      <c r="L98" s="731" t="s">
        <v>329</v>
      </c>
      <c r="N98" s="725"/>
      <c r="P98" s="51"/>
    </row>
    <row r="99" spans="1:16" ht="23.1" customHeight="1">
      <c r="A99" s="1336"/>
      <c r="B99" s="896"/>
      <c r="C99" s="897"/>
      <c r="D99" s="735" t="s">
        <v>287</v>
      </c>
      <c r="E99" s="1303" t="s">
        <v>280</v>
      </c>
      <c r="F99" s="1046" t="s">
        <v>280</v>
      </c>
      <c r="G99" s="1303" t="s">
        <v>280</v>
      </c>
      <c r="H99" s="1046" t="s">
        <v>280</v>
      </c>
      <c r="I99" s="1303" t="s">
        <v>280</v>
      </c>
      <c r="J99" s="896"/>
      <c r="K99" s="896"/>
      <c r="L99" s="898" t="s">
        <v>330</v>
      </c>
      <c r="N99" s="725"/>
      <c r="P99" s="51"/>
    </row>
    <row r="100" spans="1:16" ht="23.1" customHeight="1">
      <c r="A100" s="1337" t="s">
        <v>3644</v>
      </c>
      <c r="B100" s="230" t="s">
        <v>2938</v>
      </c>
      <c r="C100" s="91" t="s">
        <v>2199</v>
      </c>
      <c r="D100" s="776" t="s">
        <v>1805</v>
      </c>
      <c r="E100" s="1026" t="s">
        <v>97</v>
      </c>
      <c r="F100" s="1026" t="s">
        <v>97</v>
      </c>
      <c r="G100" s="1026" t="s">
        <v>97</v>
      </c>
      <c r="H100" s="341">
        <v>230000</v>
      </c>
      <c r="I100" s="341">
        <v>230000</v>
      </c>
      <c r="J100" s="191" t="s">
        <v>795</v>
      </c>
      <c r="K100" s="209" t="s">
        <v>2482</v>
      </c>
      <c r="L100" s="191" t="s">
        <v>1980</v>
      </c>
      <c r="N100" s="725"/>
      <c r="P100" s="51"/>
    </row>
    <row r="101" spans="1:16" ht="23.1" customHeight="1">
      <c r="A101" s="1338"/>
      <c r="B101" s="93" t="s">
        <v>3024</v>
      </c>
      <c r="C101" s="196" t="s">
        <v>2198</v>
      </c>
      <c r="D101" s="777" t="s">
        <v>3026</v>
      </c>
      <c r="E101" s="342"/>
      <c r="F101" s="85"/>
      <c r="G101" s="85"/>
      <c r="H101" s="85"/>
      <c r="I101" s="85"/>
      <c r="J101" s="197" t="s">
        <v>526</v>
      </c>
      <c r="K101" s="49" t="s">
        <v>2483</v>
      </c>
      <c r="L101" s="197" t="s">
        <v>1981</v>
      </c>
      <c r="N101" s="725"/>
      <c r="P101" s="51"/>
    </row>
    <row r="102" spans="1:16" ht="23.1" customHeight="1">
      <c r="A102" s="1339"/>
      <c r="B102" s="173" t="s">
        <v>3025</v>
      </c>
      <c r="C102" s="71"/>
      <c r="D102" s="775"/>
      <c r="E102" s="98"/>
      <c r="F102" s="86"/>
      <c r="G102" s="86"/>
      <c r="H102" s="86"/>
      <c r="I102" s="86"/>
      <c r="J102" s="202" t="s">
        <v>768</v>
      </c>
      <c r="K102" s="212"/>
      <c r="L102" s="202" t="s">
        <v>1982</v>
      </c>
      <c r="N102" s="725"/>
      <c r="P102" s="51"/>
    </row>
    <row r="103" spans="1:16" s="960" customFormat="1" ht="23.1" customHeight="1">
      <c r="A103" s="1337" t="s">
        <v>3645</v>
      </c>
      <c r="B103" s="1777" t="s">
        <v>2938</v>
      </c>
      <c r="C103" s="1778" t="s">
        <v>2199</v>
      </c>
      <c r="D103" s="1779" t="s">
        <v>1807</v>
      </c>
      <c r="E103" s="1755" t="s">
        <v>97</v>
      </c>
      <c r="F103" s="1755" t="s">
        <v>97</v>
      </c>
      <c r="G103" s="1780">
        <v>230000</v>
      </c>
      <c r="H103" s="1755" t="s">
        <v>97</v>
      </c>
      <c r="I103" s="1780">
        <v>230000</v>
      </c>
      <c r="J103" s="1753" t="s">
        <v>795</v>
      </c>
      <c r="K103" s="1781" t="s">
        <v>2482</v>
      </c>
      <c r="L103" s="1753" t="s">
        <v>1980</v>
      </c>
      <c r="M103" s="531" t="s">
        <v>4025</v>
      </c>
    </row>
    <row r="104" spans="1:16" ht="23.1" customHeight="1">
      <c r="A104" s="1338"/>
      <c r="B104" s="1782" t="s">
        <v>3432</v>
      </c>
      <c r="C104" s="1758" t="s">
        <v>2198</v>
      </c>
      <c r="D104" s="1773" t="s">
        <v>3026</v>
      </c>
      <c r="E104" s="1761"/>
      <c r="F104" s="1759"/>
      <c r="G104" s="1759"/>
      <c r="H104" s="1759"/>
      <c r="I104" s="1759"/>
      <c r="J104" s="1759" t="s">
        <v>526</v>
      </c>
      <c r="K104" s="1783" t="s">
        <v>2483</v>
      </c>
      <c r="L104" s="1759" t="s">
        <v>1981</v>
      </c>
    </row>
    <row r="105" spans="1:16" ht="23.1" customHeight="1">
      <c r="A105" s="1339"/>
      <c r="B105" s="1784"/>
      <c r="C105" s="1785"/>
      <c r="D105" s="1786"/>
      <c r="E105" s="1766"/>
      <c r="F105" s="1764"/>
      <c r="G105" s="1764"/>
      <c r="H105" s="1764"/>
      <c r="I105" s="1764"/>
      <c r="J105" s="1764" t="s">
        <v>768</v>
      </c>
      <c r="K105" s="1787"/>
      <c r="L105" s="1764" t="s">
        <v>1982</v>
      </c>
      <c r="N105" s="725"/>
      <c r="P105" s="51"/>
    </row>
    <row r="106" spans="1:16" ht="23.1" customHeight="1">
      <c r="A106" s="1337" t="s">
        <v>3280</v>
      </c>
      <c r="B106" s="230" t="s">
        <v>2938</v>
      </c>
      <c r="C106" s="91" t="s">
        <v>2199</v>
      </c>
      <c r="D106" s="776" t="s">
        <v>1807</v>
      </c>
      <c r="E106" s="1026" t="s">
        <v>97</v>
      </c>
      <c r="F106" s="1026" t="s">
        <v>97</v>
      </c>
      <c r="G106" s="341">
        <v>230000</v>
      </c>
      <c r="H106" s="341">
        <v>230000</v>
      </c>
      <c r="I106" s="1026" t="s">
        <v>97</v>
      </c>
      <c r="J106" s="191" t="s">
        <v>795</v>
      </c>
      <c r="K106" s="209" t="s">
        <v>2482</v>
      </c>
      <c r="L106" s="191" t="s">
        <v>1980</v>
      </c>
      <c r="N106" s="725"/>
      <c r="P106" s="51"/>
    </row>
    <row r="107" spans="1:16" ht="23.1" customHeight="1">
      <c r="A107" s="1338"/>
      <c r="B107" s="93" t="s">
        <v>2939</v>
      </c>
      <c r="C107" s="196" t="s">
        <v>2198</v>
      </c>
      <c r="D107" s="777" t="s">
        <v>3026</v>
      </c>
      <c r="E107" s="342"/>
      <c r="F107" s="85"/>
      <c r="G107" s="85"/>
      <c r="H107" s="85"/>
      <c r="I107" s="342"/>
      <c r="J107" s="197" t="s">
        <v>526</v>
      </c>
      <c r="K107" s="49" t="s">
        <v>2483</v>
      </c>
      <c r="L107" s="197" t="s">
        <v>1981</v>
      </c>
      <c r="N107" s="725"/>
      <c r="P107" s="51"/>
    </row>
    <row r="108" spans="1:16" ht="23.1" customHeight="1">
      <c r="A108" s="1339"/>
      <c r="B108" s="173"/>
      <c r="C108" s="71"/>
      <c r="D108" s="775"/>
      <c r="E108" s="98"/>
      <c r="F108" s="86"/>
      <c r="G108" s="86"/>
      <c r="H108" s="86"/>
      <c r="I108" s="98"/>
      <c r="J108" s="202" t="s">
        <v>768</v>
      </c>
      <c r="K108" s="212"/>
      <c r="L108" s="202" t="s">
        <v>1982</v>
      </c>
      <c r="N108" s="725"/>
      <c r="P108" s="51"/>
    </row>
    <row r="109" spans="1:16" ht="23.1" customHeight="1">
      <c r="A109" s="1337" t="s">
        <v>3646</v>
      </c>
      <c r="B109" s="230" t="s">
        <v>3390</v>
      </c>
      <c r="C109" s="91" t="s">
        <v>2199</v>
      </c>
      <c r="D109" s="776" t="s">
        <v>1807</v>
      </c>
      <c r="E109" s="1026" t="s">
        <v>97</v>
      </c>
      <c r="F109" s="1026" t="s">
        <v>97</v>
      </c>
      <c r="G109" s="341">
        <v>45000</v>
      </c>
      <c r="H109" s="1026" t="s">
        <v>97</v>
      </c>
      <c r="I109" s="1026" t="s">
        <v>97</v>
      </c>
      <c r="J109" s="191" t="s">
        <v>795</v>
      </c>
      <c r="K109" s="209" t="s">
        <v>2482</v>
      </c>
      <c r="L109" s="191" t="s">
        <v>1980</v>
      </c>
      <c r="N109" s="725"/>
      <c r="P109" s="51"/>
    </row>
    <row r="110" spans="1:16" ht="23.1" customHeight="1">
      <c r="A110" s="1338"/>
      <c r="B110" s="93" t="s">
        <v>3389</v>
      </c>
      <c r="C110" s="196" t="s">
        <v>2198</v>
      </c>
      <c r="D110" s="777" t="s">
        <v>3388</v>
      </c>
      <c r="E110" s="342"/>
      <c r="F110" s="85"/>
      <c r="G110" s="85"/>
      <c r="H110" s="342"/>
      <c r="I110" s="342"/>
      <c r="J110" s="197" t="s">
        <v>526</v>
      </c>
      <c r="K110" s="49" t="s">
        <v>2483</v>
      </c>
      <c r="L110" s="197" t="s">
        <v>1981</v>
      </c>
      <c r="N110" s="725"/>
      <c r="P110" s="51"/>
    </row>
    <row r="111" spans="1:16" ht="23.1" customHeight="1">
      <c r="A111" s="1339"/>
      <c r="B111" s="173"/>
      <c r="C111" s="71"/>
      <c r="D111" s="775"/>
      <c r="E111" s="98"/>
      <c r="F111" s="86"/>
      <c r="G111" s="86"/>
      <c r="H111" s="98"/>
      <c r="I111" s="98"/>
      <c r="J111" s="202" t="s">
        <v>768</v>
      </c>
      <c r="K111" s="212"/>
      <c r="L111" s="202" t="s">
        <v>1982</v>
      </c>
      <c r="N111" s="725"/>
      <c r="P111" s="51"/>
    </row>
    <row r="112" spans="1:16" ht="23.1" customHeight="1">
      <c r="A112" s="1337" t="s">
        <v>3647</v>
      </c>
      <c r="B112" s="230" t="s">
        <v>2938</v>
      </c>
      <c r="C112" s="91" t="s">
        <v>2199</v>
      </c>
      <c r="D112" s="776" t="s">
        <v>1810</v>
      </c>
      <c r="E112" s="1026" t="s">
        <v>97</v>
      </c>
      <c r="F112" s="1026" t="s">
        <v>97</v>
      </c>
      <c r="G112" s="341">
        <v>230000</v>
      </c>
      <c r="H112" s="341">
        <v>230000</v>
      </c>
      <c r="I112" s="1026" t="s">
        <v>97</v>
      </c>
      <c r="J112" s="191" t="s">
        <v>795</v>
      </c>
      <c r="K112" s="209" t="s">
        <v>2482</v>
      </c>
      <c r="L112" s="191" t="s">
        <v>1980</v>
      </c>
      <c r="N112" s="725"/>
      <c r="P112" s="51"/>
    </row>
    <row r="113" spans="1:16" ht="23.1" customHeight="1">
      <c r="A113" s="1338"/>
      <c r="B113" s="93" t="s">
        <v>2940</v>
      </c>
      <c r="C113" s="196" t="s">
        <v>2198</v>
      </c>
      <c r="D113" s="777" t="s">
        <v>3026</v>
      </c>
      <c r="E113" s="342"/>
      <c r="F113" s="85"/>
      <c r="G113" s="85"/>
      <c r="H113" s="85"/>
      <c r="I113" s="342"/>
      <c r="J113" s="197" t="s">
        <v>526</v>
      </c>
      <c r="K113" s="49" t="s">
        <v>2483</v>
      </c>
      <c r="L113" s="197" t="s">
        <v>1981</v>
      </c>
      <c r="N113" s="725"/>
      <c r="P113" s="51"/>
    </row>
    <row r="114" spans="1:16" ht="23.1" customHeight="1">
      <c r="A114" s="1339"/>
      <c r="B114" s="173"/>
      <c r="C114" s="71"/>
      <c r="D114" s="775"/>
      <c r="E114" s="98"/>
      <c r="F114" s="86"/>
      <c r="G114" s="86"/>
      <c r="H114" s="86"/>
      <c r="I114" s="98"/>
      <c r="J114" s="202" t="s">
        <v>768</v>
      </c>
      <c r="K114" s="212"/>
      <c r="L114" s="202" t="s">
        <v>1982</v>
      </c>
      <c r="N114" s="725"/>
      <c r="P114" s="51"/>
    </row>
    <row r="115" spans="1:16" ht="23.1" customHeight="1">
      <c r="A115" s="1337" t="s">
        <v>3648</v>
      </c>
      <c r="B115" s="1777" t="s">
        <v>2938</v>
      </c>
      <c r="C115" s="1778" t="s">
        <v>2199</v>
      </c>
      <c r="D115" s="1779" t="s">
        <v>1811</v>
      </c>
      <c r="E115" s="1755" t="s">
        <v>97</v>
      </c>
      <c r="F115" s="1755">
        <v>230000</v>
      </c>
      <c r="G115" s="1755">
        <v>230000</v>
      </c>
      <c r="H115" s="1780" t="s">
        <v>97</v>
      </c>
      <c r="I115" s="1755" t="s">
        <v>97</v>
      </c>
      <c r="J115" s="1753" t="s">
        <v>795</v>
      </c>
      <c r="K115" s="1781" t="s">
        <v>2482</v>
      </c>
      <c r="L115" s="1753" t="s">
        <v>1980</v>
      </c>
      <c r="M115" s="20" t="s">
        <v>4025</v>
      </c>
      <c r="N115" s="725"/>
      <c r="P115" s="51"/>
    </row>
    <row r="116" spans="1:16" ht="23.1" customHeight="1">
      <c r="A116" s="1338"/>
      <c r="B116" s="1782" t="s">
        <v>3441</v>
      </c>
      <c r="C116" s="1758" t="s">
        <v>2198</v>
      </c>
      <c r="D116" s="1773" t="s">
        <v>3026</v>
      </c>
      <c r="E116" s="1761"/>
      <c r="F116" s="1759"/>
      <c r="G116" s="1759"/>
      <c r="H116" s="1759"/>
      <c r="I116" s="1761"/>
      <c r="J116" s="1759" t="s">
        <v>526</v>
      </c>
      <c r="K116" s="1783" t="s">
        <v>2483</v>
      </c>
      <c r="L116" s="1759" t="s">
        <v>1981</v>
      </c>
      <c r="N116" s="725"/>
      <c r="P116" s="51"/>
    </row>
    <row r="117" spans="1:16" ht="23.1" customHeight="1">
      <c r="A117" s="1339"/>
      <c r="B117" s="1784"/>
      <c r="C117" s="1785"/>
      <c r="D117" s="1786"/>
      <c r="E117" s="1766"/>
      <c r="F117" s="1764"/>
      <c r="G117" s="1764"/>
      <c r="H117" s="1764"/>
      <c r="I117" s="1766"/>
      <c r="J117" s="1764" t="s">
        <v>768</v>
      </c>
      <c r="K117" s="1787"/>
      <c r="L117" s="1764" t="s">
        <v>1982</v>
      </c>
    </row>
    <row r="118" spans="1:16" ht="23.1" customHeight="1">
      <c r="A118" s="1343"/>
      <c r="B118" s="723"/>
      <c r="C118" s="69"/>
      <c r="D118" s="939"/>
      <c r="E118" s="762"/>
      <c r="F118" s="196"/>
      <c r="G118" s="196"/>
      <c r="H118" s="196"/>
      <c r="I118" s="762"/>
    </row>
    <row r="119" spans="1:16" ht="23.1" customHeight="1">
      <c r="A119" s="1343"/>
      <c r="B119" s="723"/>
      <c r="C119" s="69"/>
      <c r="D119" s="939"/>
      <c r="E119" s="762"/>
      <c r="F119" s="196"/>
      <c r="G119" s="196"/>
      <c r="H119" s="196"/>
      <c r="I119" s="762"/>
    </row>
    <row r="120" spans="1:16" ht="23.1" customHeight="1">
      <c r="A120" s="1344"/>
      <c r="B120" s="964"/>
      <c r="C120" s="961"/>
      <c r="D120" s="965"/>
      <c r="E120" s="762"/>
      <c r="F120" s="172"/>
      <c r="G120" s="172"/>
      <c r="H120" s="172"/>
      <c r="I120" s="172"/>
      <c r="J120" s="960"/>
      <c r="K120" s="960"/>
      <c r="L120" s="1542">
        <v>51</v>
      </c>
      <c r="N120" s="725"/>
      <c r="P120" s="51"/>
    </row>
    <row r="121" spans="1:16" ht="23.1" customHeight="1">
      <c r="A121" s="1334"/>
      <c r="B121" s="191"/>
      <c r="C121" s="192"/>
      <c r="D121" s="733" t="s">
        <v>278</v>
      </c>
      <c r="E121" s="1873" t="s">
        <v>279</v>
      </c>
      <c r="F121" s="1874"/>
      <c r="G121" s="1874"/>
      <c r="H121" s="1874"/>
      <c r="I121" s="1875"/>
      <c r="J121" s="181" t="s">
        <v>281</v>
      </c>
      <c r="K121" s="181" t="s">
        <v>283</v>
      </c>
      <c r="L121" s="730" t="s">
        <v>285</v>
      </c>
      <c r="N121" s="725"/>
      <c r="P121" s="51"/>
    </row>
    <row r="122" spans="1:16" ht="23.1" customHeight="1">
      <c r="A122" s="1335" t="s">
        <v>276</v>
      </c>
      <c r="B122" s="183" t="s">
        <v>95</v>
      </c>
      <c r="C122" s="804" t="s">
        <v>277</v>
      </c>
      <c r="D122" s="734" t="s">
        <v>286</v>
      </c>
      <c r="E122" s="1395">
        <v>2561</v>
      </c>
      <c r="F122" s="181">
        <v>2562</v>
      </c>
      <c r="G122" s="1395">
        <v>2563</v>
      </c>
      <c r="H122" s="181">
        <v>2564</v>
      </c>
      <c r="I122" s="1395">
        <v>2565</v>
      </c>
      <c r="J122" s="183" t="s">
        <v>282</v>
      </c>
      <c r="K122" s="183" t="s">
        <v>284</v>
      </c>
      <c r="L122" s="731" t="s">
        <v>329</v>
      </c>
      <c r="N122" s="725"/>
      <c r="P122" s="51"/>
    </row>
    <row r="123" spans="1:16" s="960" customFormat="1" ht="23.1" customHeight="1">
      <c r="A123" s="1336"/>
      <c r="B123" s="896"/>
      <c r="C123" s="897"/>
      <c r="D123" s="735" t="s">
        <v>287</v>
      </c>
      <c r="E123" s="1307" t="s">
        <v>280</v>
      </c>
      <c r="F123" s="1398" t="s">
        <v>280</v>
      </c>
      <c r="G123" s="1307" t="s">
        <v>280</v>
      </c>
      <c r="H123" s="1398" t="s">
        <v>280</v>
      </c>
      <c r="I123" s="1307" t="s">
        <v>280</v>
      </c>
      <c r="J123" s="896"/>
      <c r="K123" s="896"/>
      <c r="L123" s="898" t="s">
        <v>330</v>
      </c>
      <c r="M123" s="962"/>
      <c r="N123" s="963"/>
      <c r="P123" s="961"/>
    </row>
    <row r="124" spans="1:16" ht="23.1" customHeight="1">
      <c r="A124" s="1337" t="s">
        <v>3649</v>
      </c>
      <c r="B124" s="230" t="s">
        <v>2938</v>
      </c>
      <c r="C124" s="91" t="s">
        <v>2199</v>
      </c>
      <c r="D124" s="776" t="s">
        <v>1811</v>
      </c>
      <c r="E124" s="161" t="s">
        <v>97</v>
      </c>
      <c r="F124" s="161" t="s">
        <v>97</v>
      </c>
      <c r="G124" s="161" t="s">
        <v>97</v>
      </c>
      <c r="H124" s="161">
        <v>230000</v>
      </c>
      <c r="I124" s="161" t="s">
        <v>97</v>
      </c>
      <c r="J124" s="191" t="s">
        <v>795</v>
      </c>
      <c r="K124" s="209" t="s">
        <v>2482</v>
      </c>
      <c r="L124" s="191" t="s">
        <v>1980</v>
      </c>
    </row>
    <row r="125" spans="1:16" ht="23.1" customHeight="1">
      <c r="A125" s="1338"/>
      <c r="B125" s="93" t="s">
        <v>3781</v>
      </c>
      <c r="C125" s="196" t="s">
        <v>2198</v>
      </c>
      <c r="D125" s="777" t="s">
        <v>3026</v>
      </c>
      <c r="E125" s="46"/>
      <c r="F125" s="197"/>
      <c r="G125" s="197"/>
      <c r="H125" s="197"/>
      <c r="I125" s="46"/>
      <c r="J125" s="197" t="s">
        <v>526</v>
      </c>
      <c r="K125" s="49" t="s">
        <v>2483</v>
      </c>
      <c r="L125" s="197" t="s">
        <v>1981</v>
      </c>
    </row>
    <row r="126" spans="1:16" ht="23.1" customHeight="1">
      <c r="A126" s="1339"/>
      <c r="B126" s="173" t="s">
        <v>3780</v>
      </c>
      <c r="C126" s="71"/>
      <c r="D126" s="775"/>
      <c r="E126" s="143"/>
      <c r="F126" s="202"/>
      <c r="G126" s="202"/>
      <c r="H126" s="202"/>
      <c r="I126" s="143"/>
      <c r="J126" s="202" t="s">
        <v>768</v>
      </c>
      <c r="K126" s="212"/>
      <c r="L126" s="202" t="s">
        <v>1982</v>
      </c>
      <c r="N126" s="725"/>
      <c r="P126" s="51"/>
    </row>
    <row r="127" spans="1:16" ht="23.1" customHeight="1">
      <c r="A127" s="1337" t="s">
        <v>3650</v>
      </c>
      <c r="B127" s="230" t="s">
        <v>2938</v>
      </c>
      <c r="C127" s="91" t="s">
        <v>2199</v>
      </c>
      <c r="D127" s="776" t="s">
        <v>1811</v>
      </c>
      <c r="E127" s="161" t="s">
        <v>97</v>
      </c>
      <c r="F127" s="1292" t="s">
        <v>97</v>
      </c>
      <c r="G127" s="341">
        <v>230000</v>
      </c>
      <c r="H127" s="341">
        <v>230000</v>
      </c>
      <c r="I127" s="1026" t="s">
        <v>97</v>
      </c>
      <c r="J127" s="191" t="s">
        <v>795</v>
      </c>
      <c r="K127" s="209" t="s">
        <v>2482</v>
      </c>
      <c r="L127" s="191" t="s">
        <v>1980</v>
      </c>
      <c r="N127" s="725"/>
      <c r="P127" s="51"/>
    </row>
    <row r="128" spans="1:16" ht="23.1" customHeight="1">
      <c r="A128" s="1338"/>
      <c r="B128" s="93" t="s">
        <v>2971</v>
      </c>
      <c r="C128" s="196" t="s">
        <v>2198</v>
      </c>
      <c r="D128" s="777" t="s">
        <v>3026</v>
      </c>
      <c r="E128" s="46"/>
      <c r="F128" s="1297"/>
      <c r="G128" s="85"/>
      <c r="H128" s="85"/>
      <c r="I128" s="342"/>
      <c r="J128" s="197" t="s">
        <v>526</v>
      </c>
      <c r="K128" s="49" t="s">
        <v>2483</v>
      </c>
      <c r="L128" s="197" t="s">
        <v>1981</v>
      </c>
    </row>
    <row r="129" spans="1:16" ht="23.1" customHeight="1">
      <c r="A129" s="1339"/>
      <c r="B129" s="173" t="s">
        <v>2972</v>
      </c>
      <c r="C129" s="71"/>
      <c r="D129" s="775"/>
      <c r="E129" s="143"/>
      <c r="F129" s="1299"/>
      <c r="G129" s="86"/>
      <c r="H129" s="86"/>
      <c r="I129" s="98"/>
      <c r="J129" s="202" t="s">
        <v>768</v>
      </c>
      <c r="K129" s="212"/>
      <c r="L129" s="202" t="s">
        <v>1982</v>
      </c>
    </row>
    <row r="130" spans="1:16" ht="23.1" customHeight="1">
      <c r="A130" s="1337" t="s">
        <v>3651</v>
      </c>
      <c r="B130" s="230" t="s">
        <v>2938</v>
      </c>
      <c r="C130" s="91" t="s">
        <v>2199</v>
      </c>
      <c r="D130" s="776" t="s">
        <v>1813</v>
      </c>
      <c r="E130" s="161" t="s">
        <v>97</v>
      </c>
      <c r="F130" s="1292" t="s">
        <v>97</v>
      </c>
      <c r="G130" s="341">
        <v>230000</v>
      </c>
      <c r="H130" s="341">
        <v>230000</v>
      </c>
      <c r="I130" s="1026" t="s">
        <v>97</v>
      </c>
      <c r="J130" s="191" t="s">
        <v>795</v>
      </c>
      <c r="K130" s="209" t="s">
        <v>2482</v>
      </c>
      <c r="L130" s="191" t="s">
        <v>1980</v>
      </c>
    </row>
    <row r="131" spans="1:16" ht="23.1" customHeight="1">
      <c r="A131" s="1338"/>
      <c r="B131" s="93"/>
      <c r="C131" s="196" t="s">
        <v>2198</v>
      </c>
      <c r="D131" s="777" t="s">
        <v>3026</v>
      </c>
      <c r="E131" s="46"/>
      <c r="F131" s="1297"/>
      <c r="G131" s="85"/>
      <c r="H131" s="85"/>
      <c r="I131" s="342"/>
      <c r="J131" s="197" t="s">
        <v>526</v>
      </c>
      <c r="K131" s="49" t="s">
        <v>2483</v>
      </c>
      <c r="L131" s="197" t="s">
        <v>1981</v>
      </c>
      <c r="N131" s="725"/>
      <c r="P131" s="51"/>
    </row>
    <row r="132" spans="1:16" ht="23.1" customHeight="1">
      <c r="A132" s="1339"/>
      <c r="B132" s="173"/>
      <c r="C132" s="71"/>
      <c r="D132" s="775"/>
      <c r="E132" s="143"/>
      <c r="F132" s="1299"/>
      <c r="G132" s="86"/>
      <c r="H132" s="86"/>
      <c r="I132" s="98"/>
      <c r="J132" s="202" t="s">
        <v>768</v>
      </c>
      <c r="K132" s="212"/>
      <c r="L132" s="202" t="s">
        <v>1982</v>
      </c>
      <c r="N132" s="725"/>
      <c r="P132" s="51"/>
    </row>
    <row r="133" spans="1:16" ht="23.1" customHeight="1">
      <c r="A133" s="1337" t="s">
        <v>3652</v>
      </c>
      <c r="B133" s="230" t="s">
        <v>2938</v>
      </c>
      <c r="C133" s="91" t="s">
        <v>2199</v>
      </c>
      <c r="D133" s="776" t="s">
        <v>1815</v>
      </c>
      <c r="E133" s="161" t="s">
        <v>97</v>
      </c>
      <c r="F133" s="1292" t="s">
        <v>97</v>
      </c>
      <c r="G133" s="341">
        <v>230000</v>
      </c>
      <c r="H133" s="341">
        <v>230000</v>
      </c>
      <c r="I133" s="1026" t="s">
        <v>97</v>
      </c>
      <c r="J133" s="191" t="s">
        <v>795</v>
      </c>
      <c r="K133" s="209" t="s">
        <v>2482</v>
      </c>
      <c r="L133" s="191" t="s">
        <v>1980</v>
      </c>
      <c r="N133" s="725"/>
      <c r="P133" s="51"/>
    </row>
    <row r="134" spans="1:16" ht="23.1" customHeight="1">
      <c r="A134" s="1338"/>
      <c r="B134" s="93" t="s">
        <v>2941</v>
      </c>
      <c r="C134" s="196" t="s">
        <v>2198</v>
      </c>
      <c r="D134" s="777" t="s">
        <v>3026</v>
      </c>
      <c r="E134" s="46"/>
      <c r="F134" s="1297"/>
      <c r="G134" s="85"/>
      <c r="H134" s="85"/>
      <c r="I134" s="342"/>
      <c r="J134" s="197" t="s">
        <v>526</v>
      </c>
      <c r="K134" s="49" t="s">
        <v>2483</v>
      </c>
      <c r="L134" s="197" t="s">
        <v>1981</v>
      </c>
      <c r="N134" s="725"/>
      <c r="P134" s="51"/>
    </row>
    <row r="135" spans="1:16" ht="23.1" customHeight="1">
      <c r="A135" s="1339"/>
      <c r="B135" s="173"/>
      <c r="C135" s="71"/>
      <c r="D135" s="775"/>
      <c r="E135" s="143"/>
      <c r="F135" s="1299"/>
      <c r="G135" s="86"/>
      <c r="H135" s="86"/>
      <c r="I135" s="98"/>
      <c r="J135" s="202" t="s">
        <v>768</v>
      </c>
      <c r="K135" s="212"/>
      <c r="L135" s="202" t="s">
        <v>1982</v>
      </c>
      <c r="N135" s="725"/>
      <c r="P135" s="51"/>
    </row>
    <row r="136" spans="1:16" ht="23.1" customHeight="1">
      <c r="A136" s="1337" t="s">
        <v>3653</v>
      </c>
      <c r="B136" s="230" t="s">
        <v>2938</v>
      </c>
      <c r="C136" s="91" t="s">
        <v>2199</v>
      </c>
      <c r="D136" s="776" t="s">
        <v>1816</v>
      </c>
      <c r="E136" s="161" t="s">
        <v>97</v>
      </c>
      <c r="F136" s="1292" t="s">
        <v>97</v>
      </c>
      <c r="G136" s="341">
        <v>230000</v>
      </c>
      <c r="H136" s="341">
        <v>230000</v>
      </c>
      <c r="I136" s="1026" t="s">
        <v>97</v>
      </c>
      <c r="J136" s="191" t="s">
        <v>795</v>
      </c>
      <c r="K136" s="209" t="s">
        <v>2482</v>
      </c>
      <c r="L136" s="191" t="s">
        <v>1980</v>
      </c>
      <c r="N136" s="725"/>
      <c r="P136" s="51"/>
    </row>
    <row r="137" spans="1:16" ht="23.1" customHeight="1">
      <c r="A137" s="1338"/>
      <c r="B137" s="93" t="s">
        <v>2942</v>
      </c>
      <c r="C137" s="196" t="s">
        <v>2198</v>
      </c>
      <c r="D137" s="777" t="s">
        <v>3026</v>
      </c>
      <c r="E137" s="46"/>
      <c r="F137" s="1297"/>
      <c r="G137" s="85"/>
      <c r="H137" s="85"/>
      <c r="I137" s="342"/>
      <c r="J137" s="197" t="s">
        <v>526</v>
      </c>
      <c r="K137" s="49" t="s">
        <v>2483</v>
      </c>
      <c r="L137" s="197" t="s">
        <v>1981</v>
      </c>
      <c r="N137" s="725"/>
      <c r="P137" s="51"/>
    </row>
    <row r="138" spans="1:16" ht="23.1" customHeight="1">
      <c r="A138" s="1339"/>
      <c r="B138" s="173"/>
      <c r="C138" s="71"/>
      <c r="D138" s="775"/>
      <c r="E138" s="143"/>
      <c r="F138" s="1299"/>
      <c r="G138" s="86"/>
      <c r="H138" s="86"/>
      <c r="I138" s="98"/>
      <c r="J138" s="202" t="s">
        <v>768</v>
      </c>
      <c r="K138" s="212"/>
      <c r="L138" s="202" t="s">
        <v>1982</v>
      </c>
      <c r="N138" s="725"/>
      <c r="P138" s="51"/>
    </row>
    <row r="139" spans="1:16" ht="23.1" customHeight="1">
      <c r="A139" s="1337" t="s">
        <v>3654</v>
      </c>
      <c r="B139" s="230" t="s">
        <v>2938</v>
      </c>
      <c r="C139" s="91" t="s">
        <v>2199</v>
      </c>
      <c r="D139" s="776" t="s">
        <v>1818</v>
      </c>
      <c r="E139" s="161" t="s">
        <v>97</v>
      </c>
      <c r="F139" s="1292" t="s">
        <v>97</v>
      </c>
      <c r="G139" s="341">
        <v>230000</v>
      </c>
      <c r="H139" s="341">
        <v>230000</v>
      </c>
      <c r="I139" s="1026" t="s">
        <v>97</v>
      </c>
      <c r="J139" s="191" t="s">
        <v>795</v>
      </c>
      <c r="K139" s="209" t="s">
        <v>2482</v>
      </c>
      <c r="L139" s="191" t="s">
        <v>1980</v>
      </c>
      <c r="N139" s="725"/>
      <c r="P139" s="51"/>
    </row>
    <row r="140" spans="1:16" ht="23.1" customHeight="1">
      <c r="A140" s="1338"/>
      <c r="B140" s="93" t="s">
        <v>2943</v>
      </c>
      <c r="C140" s="196" t="s">
        <v>2198</v>
      </c>
      <c r="D140" s="777" t="s">
        <v>3026</v>
      </c>
      <c r="E140" s="46"/>
      <c r="F140" s="1297"/>
      <c r="G140" s="85"/>
      <c r="H140" s="85"/>
      <c r="I140" s="342"/>
      <c r="J140" s="197" t="s">
        <v>526</v>
      </c>
      <c r="K140" s="49" t="s">
        <v>2483</v>
      </c>
      <c r="L140" s="197" t="s">
        <v>1981</v>
      </c>
      <c r="N140" s="725"/>
      <c r="P140" s="51"/>
    </row>
    <row r="141" spans="1:16" ht="23.1" customHeight="1">
      <c r="A141" s="1339"/>
      <c r="B141" s="173"/>
      <c r="C141" s="71"/>
      <c r="D141" s="775"/>
      <c r="E141" s="143"/>
      <c r="F141" s="1299"/>
      <c r="G141" s="86"/>
      <c r="H141" s="86"/>
      <c r="I141" s="98"/>
      <c r="J141" s="202" t="s">
        <v>768</v>
      </c>
      <c r="K141" s="212"/>
      <c r="L141" s="202" t="s">
        <v>1982</v>
      </c>
      <c r="N141" s="725"/>
      <c r="P141" s="51"/>
    </row>
    <row r="142" spans="1:16" ht="23.1" customHeight="1">
      <c r="A142" s="1343"/>
      <c r="B142" s="723"/>
      <c r="C142" s="69"/>
      <c r="D142" s="939"/>
      <c r="E142" s="762"/>
      <c r="G142" s="81"/>
      <c r="H142" s="81"/>
      <c r="I142" s="530"/>
      <c r="N142" s="725"/>
      <c r="P142" s="51"/>
    </row>
    <row r="143" spans="1:16" ht="23.1" customHeight="1">
      <c r="A143" s="1343"/>
      <c r="B143" s="723"/>
      <c r="C143" s="69"/>
      <c r="D143" s="939"/>
      <c r="E143" s="762"/>
      <c r="G143" s="81"/>
      <c r="H143" s="81"/>
      <c r="I143" s="530"/>
      <c r="N143" s="725"/>
      <c r="P143" s="51"/>
    </row>
    <row r="144" spans="1:16" ht="23.1" customHeight="1">
      <c r="A144" s="1344"/>
      <c r="B144" s="964"/>
      <c r="C144" s="961"/>
      <c r="D144" s="965"/>
      <c r="E144" s="960"/>
      <c r="F144" s="1296"/>
      <c r="G144" s="1296"/>
      <c r="H144" s="1296"/>
      <c r="I144" s="1296"/>
      <c r="J144" s="960"/>
      <c r="K144" s="960"/>
      <c r="L144" s="1542">
        <v>52</v>
      </c>
      <c r="N144" s="725"/>
      <c r="P144" s="51"/>
    </row>
    <row r="145" spans="1:16" ht="23.1" customHeight="1">
      <c r="A145" s="1334"/>
      <c r="B145" s="191"/>
      <c r="C145" s="192"/>
      <c r="D145" s="733" t="s">
        <v>278</v>
      </c>
      <c r="E145" s="1873" t="s">
        <v>279</v>
      </c>
      <c r="F145" s="1874"/>
      <c r="G145" s="1874"/>
      <c r="H145" s="1874"/>
      <c r="I145" s="1875"/>
      <c r="J145" s="181" t="s">
        <v>281</v>
      </c>
      <c r="K145" s="181" t="s">
        <v>283</v>
      </c>
      <c r="L145" s="730" t="s">
        <v>285</v>
      </c>
      <c r="N145" s="725"/>
      <c r="P145" s="51"/>
    </row>
    <row r="146" spans="1:16" ht="23.1" customHeight="1">
      <c r="A146" s="1335" t="s">
        <v>276</v>
      </c>
      <c r="B146" s="183" t="s">
        <v>95</v>
      </c>
      <c r="C146" s="804" t="s">
        <v>277</v>
      </c>
      <c r="D146" s="734" t="s">
        <v>286</v>
      </c>
      <c r="E146" s="804">
        <v>2561</v>
      </c>
      <c r="F146" s="845">
        <v>2562</v>
      </c>
      <c r="G146" s="854">
        <v>2563</v>
      </c>
      <c r="H146" s="845">
        <v>2564</v>
      </c>
      <c r="I146" s="854">
        <v>2565</v>
      </c>
      <c r="J146" s="183" t="s">
        <v>282</v>
      </c>
      <c r="K146" s="183" t="s">
        <v>284</v>
      </c>
      <c r="L146" s="731" t="s">
        <v>329</v>
      </c>
      <c r="N146" s="725"/>
      <c r="P146" s="51"/>
    </row>
    <row r="147" spans="1:16" ht="23.1" customHeight="1">
      <c r="A147" s="1336"/>
      <c r="B147" s="896"/>
      <c r="C147" s="897"/>
      <c r="D147" s="735" t="s">
        <v>287</v>
      </c>
      <c r="E147" s="897" t="s">
        <v>280</v>
      </c>
      <c r="F147" s="855" t="s">
        <v>280</v>
      </c>
      <c r="G147" s="936" t="s">
        <v>280</v>
      </c>
      <c r="H147" s="855" t="s">
        <v>280</v>
      </c>
      <c r="I147" s="936" t="s">
        <v>280</v>
      </c>
      <c r="J147" s="896"/>
      <c r="K147" s="896"/>
      <c r="L147" s="898" t="s">
        <v>330</v>
      </c>
      <c r="N147" s="725"/>
      <c r="P147" s="51"/>
    </row>
    <row r="148" spans="1:16" ht="23.1" customHeight="1">
      <c r="A148" s="1337" t="s">
        <v>3655</v>
      </c>
      <c r="B148" s="230" t="s">
        <v>2938</v>
      </c>
      <c r="C148" s="91" t="s">
        <v>2199</v>
      </c>
      <c r="D148" s="776" t="s">
        <v>1818</v>
      </c>
      <c r="E148" s="161" t="s">
        <v>97</v>
      </c>
      <c r="F148" s="161" t="s">
        <v>97</v>
      </c>
      <c r="G148" s="341">
        <v>230000</v>
      </c>
      <c r="H148" s="341">
        <v>230000</v>
      </c>
      <c r="I148" s="1026" t="s">
        <v>97</v>
      </c>
      <c r="J148" s="191" t="s">
        <v>795</v>
      </c>
      <c r="K148" s="209" t="s">
        <v>2482</v>
      </c>
      <c r="L148" s="191" t="s">
        <v>1980</v>
      </c>
      <c r="N148" s="725"/>
      <c r="P148" s="51"/>
    </row>
    <row r="149" spans="1:16" ht="23.1" customHeight="1">
      <c r="A149" s="1338"/>
      <c r="B149" s="93" t="s">
        <v>2944</v>
      </c>
      <c r="C149" s="196" t="s">
        <v>2198</v>
      </c>
      <c r="D149" s="777" t="s">
        <v>3026</v>
      </c>
      <c r="E149" s="46"/>
      <c r="F149" s="46"/>
      <c r="G149" s="85"/>
      <c r="H149" s="85"/>
      <c r="I149" s="342"/>
      <c r="J149" s="197" t="s">
        <v>526</v>
      </c>
      <c r="K149" s="49" t="s">
        <v>2483</v>
      </c>
      <c r="L149" s="197" t="s">
        <v>1981</v>
      </c>
      <c r="N149" s="725"/>
      <c r="P149" s="51"/>
    </row>
    <row r="150" spans="1:16" ht="23.1" customHeight="1">
      <c r="A150" s="1339"/>
      <c r="B150" s="173"/>
      <c r="C150" s="71"/>
      <c r="D150" s="775"/>
      <c r="E150" s="143"/>
      <c r="F150" s="143"/>
      <c r="G150" s="86"/>
      <c r="H150" s="86"/>
      <c r="I150" s="98"/>
      <c r="J150" s="202" t="s">
        <v>768</v>
      </c>
      <c r="K150" s="212"/>
      <c r="L150" s="202" t="s">
        <v>1982</v>
      </c>
      <c r="N150" s="725"/>
      <c r="P150" s="51"/>
    </row>
    <row r="151" spans="1:16" ht="23.1" customHeight="1">
      <c r="A151" s="1337" t="s">
        <v>3656</v>
      </c>
      <c r="B151" s="230" t="s">
        <v>2938</v>
      </c>
      <c r="C151" s="91" t="s">
        <v>2199</v>
      </c>
      <c r="D151" s="776" t="s">
        <v>1818</v>
      </c>
      <c r="E151" s="161" t="s">
        <v>97</v>
      </c>
      <c r="F151" s="1292" t="s">
        <v>97</v>
      </c>
      <c r="G151" s="1293" t="s">
        <v>97</v>
      </c>
      <c r="H151" s="341">
        <v>230000</v>
      </c>
      <c r="I151" s="341">
        <v>230000</v>
      </c>
      <c r="J151" s="191" t="s">
        <v>795</v>
      </c>
      <c r="K151" s="209" t="s">
        <v>2482</v>
      </c>
      <c r="L151" s="191" t="s">
        <v>1980</v>
      </c>
      <c r="N151" s="725"/>
      <c r="P151" s="51"/>
    </row>
    <row r="152" spans="1:16" ht="23.1" customHeight="1">
      <c r="A152" s="1338"/>
      <c r="B152" s="93" t="s">
        <v>2945</v>
      </c>
      <c r="C152" s="196" t="s">
        <v>2198</v>
      </c>
      <c r="D152" s="777" t="s">
        <v>3026</v>
      </c>
      <c r="E152" s="46"/>
      <c r="F152" s="1297"/>
      <c r="H152" s="85"/>
      <c r="I152" s="85"/>
      <c r="J152" s="197" t="s">
        <v>526</v>
      </c>
      <c r="K152" s="49" t="s">
        <v>2483</v>
      </c>
      <c r="L152" s="197" t="s">
        <v>1981</v>
      </c>
      <c r="N152" s="725"/>
      <c r="P152" s="51"/>
    </row>
    <row r="153" spans="1:16" ht="23.1" customHeight="1">
      <c r="A153" s="1339"/>
      <c r="B153" s="173"/>
      <c r="C153" s="71"/>
      <c r="D153" s="775"/>
      <c r="E153" s="143"/>
      <c r="F153" s="1299"/>
      <c r="H153" s="86"/>
      <c r="I153" s="86"/>
      <c r="J153" s="202" t="s">
        <v>768</v>
      </c>
      <c r="K153" s="212"/>
      <c r="L153" s="202" t="s">
        <v>1982</v>
      </c>
      <c r="N153" s="725"/>
      <c r="P153" s="51"/>
    </row>
    <row r="154" spans="1:16" ht="23.1" customHeight="1">
      <c r="A154" s="1337" t="s">
        <v>3657</v>
      </c>
      <c r="B154" s="230" t="s">
        <v>2938</v>
      </c>
      <c r="C154" s="91" t="s">
        <v>2199</v>
      </c>
      <c r="D154" s="776" t="s">
        <v>1818</v>
      </c>
      <c r="E154" s="161" t="s">
        <v>97</v>
      </c>
      <c r="F154" s="161" t="s">
        <v>97</v>
      </c>
      <c r="G154" s="341">
        <v>230000</v>
      </c>
      <c r="H154" s="341">
        <v>230000</v>
      </c>
      <c r="I154" s="1026" t="s">
        <v>97</v>
      </c>
      <c r="J154" s="191" t="s">
        <v>795</v>
      </c>
      <c r="K154" s="209" t="s">
        <v>2482</v>
      </c>
      <c r="L154" s="191" t="s">
        <v>1980</v>
      </c>
      <c r="N154" s="725"/>
      <c r="P154" s="51"/>
    </row>
    <row r="155" spans="1:16" ht="23.1" customHeight="1">
      <c r="A155" s="1338"/>
      <c r="B155" s="93" t="s">
        <v>2946</v>
      </c>
      <c r="C155" s="196" t="s">
        <v>2198</v>
      </c>
      <c r="D155" s="777" t="s">
        <v>3026</v>
      </c>
      <c r="E155" s="46"/>
      <c r="F155" s="46"/>
      <c r="G155" s="85"/>
      <c r="H155" s="85"/>
      <c r="I155" s="342"/>
      <c r="J155" s="197" t="s">
        <v>526</v>
      </c>
      <c r="K155" s="49" t="s">
        <v>2483</v>
      </c>
      <c r="L155" s="197" t="s">
        <v>1981</v>
      </c>
      <c r="N155" s="725"/>
      <c r="P155" s="51"/>
    </row>
    <row r="156" spans="1:16" ht="23.1" customHeight="1">
      <c r="A156" s="1339"/>
      <c r="B156" s="173"/>
      <c r="C156" s="71"/>
      <c r="D156" s="775"/>
      <c r="E156" s="143"/>
      <c r="F156" s="143"/>
      <c r="G156" s="86"/>
      <c r="H156" s="86"/>
      <c r="I156" s="98"/>
      <c r="J156" s="202" t="s">
        <v>768</v>
      </c>
      <c r="K156" s="212"/>
      <c r="L156" s="202" t="s">
        <v>1982</v>
      </c>
      <c r="N156" s="725"/>
      <c r="P156" s="51"/>
    </row>
    <row r="157" spans="1:16" ht="23.1" customHeight="1">
      <c r="A157" s="1337" t="s">
        <v>3658</v>
      </c>
      <c r="B157" s="230" t="s">
        <v>2938</v>
      </c>
      <c r="C157" s="91" t="s">
        <v>2199</v>
      </c>
      <c r="D157" s="776" t="s">
        <v>1821</v>
      </c>
      <c r="E157" s="161" t="s">
        <v>97</v>
      </c>
      <c r="F157" s="161" t="s">
        <v>97</v>
      </c>
      <c r="G157" s="341">
        <v>230000</v>
      </c>
      <c r="H157" s="341">
        <v>230000</v>
      </c>
      <c r="I157" s="1026" t="s">
        <v>97</v>
      </c>
      <c r="J157" s="191" t="s">
        <v>795</v>
      </c>
      <c r="K157" s="209" t="s">
        <v>2482</v>
      </c>
      <c r="L157" s="191" t="s">
        <v>1980</v>
      </c>
      <c r="N157" s="725"/>
      <c r="P157" s="51"/>
    </row>
    <row r="158" spans="1:16" ht="23.1" customHeight="1">
      <c r="A158" s="1338"/>
      <c r="B158" s="93" t="s">
        <v>2947</v>
      </c>
      <c r="C158" s="196" t="s">
        <v>2198</v>
      </c>
      <c r="D158" s="777" t="s">
        <v>2850</v>
      </c>
      <c r="E158" s="46"/>
      <c r="F158" s="46"/>
      <c r="G158" s="85"/>
      <c r="H158" s="85"/>
      <c r="I158" s="342"/>
      <c r="J158" s="197" t="s">
        <v>526</v>
      </c>
      <c r="K158" s="49" t="s">
        <v>2483</v>
      </c>
      <c r="L158" s="197" t="s">
        <v>1981</v>
      </c>
      <c r="N158" s="725"/>
      <c r="P158" s="51"/>
    </row>
    <row r="159" spans="1:16" ht="23.1" customHeight="1">
      <c r="A159" s="1339"/>
      <c r="B159" s="173"/>
      <c r="C159" s="71"/>
      <c r="D159" s="775"/>
      <c r="E159" s="143"/>
      <c r="F159" s="143"/>
      <c r="G159" s="86"/>
      <c r="H159" s="86"/>
      <c r="I159" s="98"/>
      <c r="J159" s="202" t="s">
        <v>768</v>
      </c>
      <c r="K159" s="212"/>
      <c r="L159" s="202" t="s">
        <v>1982</v>
      </c>
      <c r="N159" s="725"/>
      <c r="P159" s="51"/>
    </row>
    <row r="160" spans="1:16" ht="23.1" customHeight="1">
      <c r="A160" s="1337" t="s">
        <v>3659</v>
      </c>
      <c r="B160" s="230" t="s">
        <v>2938</v>
      </c>
      <c r="C160" s="91" t="s">
        <v>2199</v>
      </c>
      <c r="D160" s="776" t="s">
        <v>1822</v>
      </c>
      <c r="E160" s="161" t="s">
        <v>97</v>
      </c>
      <c r="F160" s="1292" t="s">
        <v>97</v>
      </c>
      <c r="G160" s="341">
        <v>230000</v>
      </c>
      <c r="H160" s="341">
        <v>230000</v>
      </c>
      <c r="I160" s="1026" t="s">
        <v>97</v>
      </c>
      <c r="J160" s="191" t="s">
        <v>795</v>
      </c>
      <c r="K160" s="209" t="s">
        <v>2482</v>
      </c>
      <c r="L160" s="191" t="s">
        <v>1980</v>
      </c>
      <c r="N160" s="725"/>
      <c r="P160" s="51"/>
    </row>
    <row r="161" spans="1:16" ht="23.1" customHeight="1">
      <c r="A161" s="1338"/>
      <c r="B161" s="93" t="s">
        <v>2948</v>
      </c>
      <c r="C161" s="196" t="s">
        <v>2198</v>
      </c>
      <c r="D161" s="777" t="s">
        <v>3026</v>
      </c>
      <c r="E161" s="46"/>
      <c r="F161" s="1297"/>
      <c r="G161" s="85"/>
      <c r="H161" s="85"/>
      <c r="I161" s="342"/>
      <c r="J161" s="197" t="s">
        <v>526</v>
      </c>
      <c r="K161" s="49" t="s">
        <v>2483</v>
      </c>
      <c r="L161" s="197" t="s">
        <v>1981</v>
      </c>
      <c r="N161" s="725"/>
      <c r="P161" s="51"/>
    </row>
    <row r="162" spans="1:16" ht="23.1" customHeight="1">
      <c r="A162" s="1339"/>
      <c r="B162" s="173" t="s">
        <v>2949</v>
      </c>
      <c r="C162" s="71"/>
      <c r="D162" s="775"/>
      <c r="E162" s="143"/>
      <c r="F162" s="1299"/>
      <c r="G162" s="86"/>
      <c r="H162" s="86"/>
      <c r="I162" s="98"/>
      <c r="J162" s="202" t="s">
        <v>768</v>
      </c>
      <c r="K162" s="212"/>
      <c r="L162" s="202" t="s">
        <v>1982</v>
      </c>
      <c r="N162" s="725"/>
      <c r="P162" s="51"/>
    </row>
    <row r="163" spans="1:16" ht="23.1" customHeight="1">
      <c r="A163" s="1337" t="s">
        <v>3660</v>
      </c>
      <c r="B163" s="230" t="s">
        <v>2938</v>
      </c>
      <c r="C163" s="91" t="s">
        <v>2199</v>
      </c>
      <c r="D163" s="776" t="s">
        <v>2383</v>
      </c>
      <c r="E163" s="161" t="s">
        <v>97</v>
      </c>
      <c r="F163" s="1292" t="s">
        <v>97</v>
      </c>
      <c r="G163" s="341">
        <v>230000</v>
      </c>
      <c r="H163" s="341">
        <v>230000</v>
      </c>
      <c r="I163" s="1026" t="s">
        <v>97</v>
      </c>
      <c r="J163" s="191" t="s">
        <v>795</v>
      </c>
      <c r="K163" s="209" t="s">
        <v>2482</v>
      </c>
      <c r="L163" s="191" t="s">
        <v>1980</v>
      </c>
      <c r="N163" s="725"/>
      <c r="P163" s="51"/>
    </row>
    <row r="164" spans="1:16" ht="23.1" customHeight="1">
      <c r="A164" s="1338"/>
      <c r="B164" s="93" t="s">
        <v>2950</v>
      </c>
      <c r="C164" s="196" t="s">
        <v>2198</v>
      </c>
      <c r="D164" s="777" t="s">
        <v>3026</v>
      </c>
      <c r="E164" s="46"/>
      <c r="F164" s="1297"/>
      <c r="G164" s="85"/>
      <c r="H164" s="85"/>
      <c r="I164" s="342"/>
      <c r="J164" s="197" t="s">
        <v>526</v>
      </c>
      <c r="K164" s="49" t="s">
        <v>2483</v>
      </c>
      <c r="L164" s="197" t="s">
        <v>1981</v>
      </c>
      <c r="N164" s="725"/>
      <c r="P164" s="51"/>
    </row>
    <row r="165" spans="1:16" ht="23.1" customHeight="1">
      <c r="A165" s="1339"/>
      <c r="B165" s="173" t="s">
        <v>2951</v>
      </c>
      <c r="C165" s="71"/>
      <c r="D165" s="775"/>
      <c r="E165" s="143"/>
      <c r="F165" s="1299"/>
      <c r="G165" s="86"/>
      <c r="H165" s="86"/>
      <c r="I165" s="98"/>
      <c r="J165" s="202" t="s">
        <v>768</v>
      </c>
      <c r="K165" s="212"/>
      <c r="L165" s="202" t="s">
        <v>1982</v>
      </c>
      <c r="N165" s="725"/>
      <c r="P165" s="51"/>
    </row>
    <row r="166" spans="1:16" ht="23.1" customHeight="1">
      <c r="A166" s="1343"/>
      <c r="B166" s="723"/>
      <c r="C166" s="69"/>
      <c r="D166" s="939"/>
      <c r="E166" s="762"/>
      <c r="G166" s="81"/>
      <c r="H166" s="81"/>
      <c r="I166" s="530"/>
      <c r="N166" s="725"/>
      <c r="P166" s="51"/>
    </row>
    <row r="167" spans="1:16" ht="23.1" customHeight="1">
      <c r="A167" s="1343"/>
      <c r="B167" s="723"/>
      <c r="C167" s="69"/>
      <c r="D167" s="939"/>
      <c r="E167" s="762"/>
      <c r="G167" s="81"/>
      <c r="H167" s="81"/>
      <c r="I167" s="530"/>
      <c r="N167" s="725"/>
      <c r="P167" s="51"/>
    </row>
    <row r="168" spans="1:16" s="960" customFormat="1" ht="23.1" customHeight="1">
      <c r="A168" s="1343"/>
      <c r="B168" s="723"/>
      <c r="C168" s="69"/>
      <c r="D168" s="939"/>
      <c r="E168" s="762"/>
      <c r="F168" s="1296"/>
      <c r="G168" s="1296"/>
      <c r="H168" s="1296"/>
      <c r="I168" s="1296"/>
      <c r="J168" s="196"/>
      <c r="K168" s="196"/>
      <c r="L168" s="1542">
        <v>53</v>
      </c>
      <c r="M168" s="962"/>
      <c r="N168" s="963"/>
      <c r="P168" s="961"/>
    </row>
    <row r="169" spans="1:16" ht="23.1" customHeight="1">
      <c r="A169" s="1334"/>
      <c r="B169" s="191"/>
      <c r="C169" s="192"/>
      <c r="D169" s="733" t="s">
        <v>278</v>
      </c>
      <c r="E169" s="1873" t="s">
        <v>279</v>
      </c>
      <c r="F169" s="1874"/>
      <c r="G169" s="1874"/>
      <c r="H169" s="1874"/>
      <c r="I169" s="1875"/>
      <c r="J169" s="181" t="s">
        <v>281</v>
      </c>
      <c r="K169" s="181" t="s">
        <v>283</v>
      </c>
      <c r="L169" s="730" t="s">
        <v>285</v>
      </c>
      <c r="N169" s="725"/>
      <c r="P169" s="51"/>
    </row>
    <row r="170" spans="1:16" ht="23.1" customHeight="1">
      <c r="A170" s="1335" t="s">
        <v>276</v>
      </c>
      <c r="B170" s="183" t="s">
        <v>95</v>
      </c>
      <c r="C170" s="763" t="s">
        <v>277</v>
      </c>
      <c r="D170" s="734" t="s">
        <v>286</v>
      </c>
      <c r="E170" s="763">
        <v>2561</v>
      </c>
      <c r="F170" s="845">
        <v>2562</v>
      </c>
      <c r="G170" s="854">
        <v>2563</v>
      </c>
      <c r="H170" s="845">
        <v>2564</v>
      </c>
      <c r="I170" s="854">
        <v>2565</v>
      </c>
      <c r="J170" s="183" t="s">
        <v>282</v>
      </c>
      <c r="K170" s="183" t="s">
        <v>284</v>
      </c>
      <c r="L170" s="731" t="s">
        <v>329</v>
      </c>
      <c r="N170" s="725"/>
      <c r="P170" s="51"/>
    </row>
    <row r="171" spans="1:16" ht="23.1" customHeight="1">
      <c r="A171" s="1336"/>
      <c r="B171" s="765"/>
      <c r="C171" s="436"/>
      <c r="D171" s="735" t="s">
        <v>287</v>
      </c>
      <c r="E171" s="436" t="s">
        <v>280</v>
      </c>
      <c r="F171" s="855" t="s">
        <v>280</v>
      </c>
      <c r="G171" s="936" t="s">
        <v>280</v>
      </c>
      <c r="H171" s="855" t="s">
        <v>280</v>
      </c>
      <c r="I171" s="936" t="s">
        <v>280</v>
      </c>
      <c r="J171" s="765"/>
      <c r="K171" s="765"/>
      <c r="L171" s="732" t="s">
        <v>330</v>
      </c>
      <c r="N171" s="725"/>
      <c r="P171" s="51"/>
    </row>
    <row r="172" spans="1:16" ht="23.1" customHeight="1">
      <c r="A172" s="1337" t="s">
        <v>3661</v>
      </c>
      <c r="B172" s="230" t="s">
        <v>2938</v>
      </c>
      <c r="C172" s="91" t="s">
        <v>2199</v>
      </c>
      <c r="D172" s="776" t="s">
        <v>1828</v>
      </c>
      <c r="E172" s="161" t="s">
        <v>97</v>
      </c>
      <c r="F172" s="1292" t="s">
        <v>97</v>
      </c>
      <c r="G172" s="1026" t="s">
        <v>97</v>
      </c>
      <c r="H172" s="341">
        <v>230000</v>
      </c>
      <c r="I172" s="1026" t="s">
        <v>97</v>
      </c>
      <c r="J172" s="191" t="s">
        <v>795</v>
      </c>
      <c r="K172" s="209" t="s">
        <v>2482</v>
      </c>
      <c r="L172" s="191" t="s">
        <v>1980</v>
      </c>
      <c r="N172" s="725"/>
      <c r="P172" s="51"/>
    </row>
    <row r="173" spans="1:16" ht="23.1" customHeight="1">
      <c r="A173" s="1338"/>
      <c r="B173" s="93" t="s">
        <v>2952</v>
      </c>
      <c r="C173" s="196" t="s">
        <v>2198</v>
      </c>
      <c r="D173" s="777" t="s">
        <v>3026</v>
      </c>
      <c r="E173" s="46"/>
      <c r="F173" s="1297"/>
      <c r="G173" s="342"/>
      <c r="H173" s="85"/>
      <c r="I173" s="342"/>
      <c r="J173" s="197" t="s">
        <v>526</v>
      </c>
      <c r="K173" s="49" t="s">
        <v>2483</v>
      </c>
      <c r="L173" s="197" t="s">
        <v>1981</v>
      </c>
      <c r="N173" s="725"/>
      <c r="P173" s="51"/>
    </row>
    <row r="174" spans="1:16" ht="23.1" customHeight="1">
      <c r="A174" s="1339"/>
      <c r="B174" s="173" t="s">
        <v>2953</v>
      </c>
      <c r="C174" s="71"/>
      <c r="D174" s="775"/>
      <c r="E174" s="143"/>
      <c r="F174" s="1299"/>
      <c r="G174" s="98"/>
      <c r="H174" s="86"/>
      <c r="I174" s="98"/>
      <c r="J174" s="202" t="s">
        <v>768</v>
      </c>
      <c r="K174" s="212"/>
      <c r="L174" s="202" t="s">
        <v>1982</v>
      </c>
      <c r="N174" s="725"/>
      <c r="P174" s="51"/>
    </row>
    <row r="175" spans="1:16" ht="23.1" customHeight="1">
      <c r="A175" s="1337" t="s">
        <v>3662</v>
      </c>
      <c r="B175" s="230" t="s">
        <v>2938</v>
      </c>
      <c r="C175" s="91" t="s">
        <v>2199</v>
      </c>
      <c r="D175" s="776" t="s">
        <v>1824</v>
      </c>
      <c r="E175" s="161" t="s">
        <v>97</v>
      </c>
      <c r="F175" s="1292" t="s">
        <v>97</v>
      </c>
      <c r="G175" s="1026" t="s">
        <v>97</v>
      </c>
      <c r="H175" s="341">
        <v>230000</v>
      </c>
      <c r="I175" s="1026" t="s">
        <v>97</v>
      </c>
      <c r="J175" s="191" t="s">
        <v>795</v>
      </c>
      <c r="K175" s="209" t="s">
        <v>2482</v>
      </c>
      <c r="L175" s="191" t="s">
        <v>1980</v>
      </c>
      <c r="N175" s="725"/>
      <c r="P175" s="51"/>
    </row>
    <row r="176" spans="1:16" ht="23.1" customHeight="1">
      <c r="A176" s="1338"/>
      <c r="B176" s="93" t="s">
        <v>3631</v>
      </c>
      <c r="C176" s="196" t="s">
        <v>2198</v>
      </c>
      <c r="D176" s="777" t="s">
        <v>3026</v>
      </c>
      <c r="E176" s="46"/>
      <c r="F176" s="1297"/>
      <c r="G176" s="342"/>
      <c r="H176" s="85"/>
      <c r="I176" s="342"/>
      <c r="J176" s="197" t="s">
        <v>526</v>
      </c>
      <c r="K176" s="49" t="s">
        <v>2483</v>
      </c>
      <c r="L176" s="197" t="s">
        <v>1981</v>
      </c>
      <c r="N176" s="725"/>
      <c r="P176" s="51"/>
    </row>
    <row r="177" spans="1:16" ht="23.1" customHeight="1">
      <c r="A177" s="1339"/>
      <c r="B177" s="173" t="s">
        <v>3632</v>
      </c>
      <c r="C177" s="71"/>
      <c r="D177" s="775"/>
      <c r="E177" s="143"/>
      <c r="F177" s="1299"/>
      <c r="G177" s="98"/>
      <c r="H177" s="86"/>
      <c r="I177" s="98"/>
      <c r="J177" s="202" t="s">
        <v>768</v>
      </c>
      <c r="K177" s="212"/>
      <c r="L177" s="202" t="s">
        <v>1982</v>
      </c>
      <c r="N177" s="725"/>
      <c r="P177" s="51"/>
    </row>
    <row r="178" spans="1:16" ht="23.1" customHeight="1">
      <c r="A178" s="1337" t="s">
        <v>3663</v>
      </c>
      <c r="B178" s="230" t="s">
        <v>2938</v>
      </c>
      <c r="C178" s="91" t="s">
        <v>2199</v>
      </c>
      <c r="D178" s="776" t="s">
        <v>1824</v>
      </c>
      <c r="E178" s="161" t="s">
        <v>97</v>
      </c>
      <c r="F178" s="1292" t="s">
        <v>97</v>
      </c>
      <c r="G178" s="1026" t="s">
        <v>97</v>
      </c>
      <c r="H178" s="341">
        <v>230000</v>
      </c>
      <c r="I178" s="1026" t="s">
        <v>97</v>
      </c>
      <c r="J178" s="191" t="s">
        <v>795</v>
      </c>
      <c r="K178" s="209" t="s">
        <v>2482</v>
      </c>
      <c r="L178" s="191" t="s">
        <v>1980</v>
      </c>
      <c r="N178" s="725"/>
      <c r="P178" s="51"/>
    </row>
    <row r="179" spans="1:16" ht="23.1" customHeight="1">
      <c r="A179" s="1338"/>
      <c r="B179" s="93" t="s">
        <v>2954</v>
      </c>
      <c r="C179" s="196" t="s">
        <v>2198</v>
      </c>
      <c r="D179" s="777" t="s">
        <v>3026</v>
      </c>
      <c r="E179" s="46"/>
      <c r="F179" s="1297"/>
      <c r="G179" s="342"/>
      <c r="H179" s="85"/>
      <c r="I179" s="342"/>
      <c r="J179" s="197" t="s">
        <v>526</v>
      </c>
      <c r="K179" s="49" t="s">
        <v>2483</v>
      </c>
      <c r="L179" s="197" t="s">
        <v>1981</v>
      </c>
      <c r="N179" s="725"/>
      <c r="P179" s="51"/>
    </row>
    <row r="180" spans="1:16" ht="23.1" customHeight="1">
      <c r="A180" s="1339"/>
      <c r="B180" s="173" t="s">
        <v>2955</v>
      </c>
      <c r="C180" s="71"/>
      <c r="D180" s="775"/>
      <c r="E180" s="46"/>
      <c r="F180" s="1297"/>
      <c r="G180" s="342"/>
      <c r="H180" s="85"/>
      <c r="I180" s="342"/>
      <c r="J180" s="202" t="s">
        <v>768</v>
      </c>
      <c r="K180" s="212"/>
      <c r="L180" s="197" t="s">
        <v>1982</v>
      </c>
      <c r="N180" s="725"/>
      <c r="P180" s="51"/>
    </row>
    <row r="181" spans="1:16" ht="23.1" customHeight="1">
      <c r="A181" s="1340" t="s">
        <v>3664</v>
      </c>
      <c r="B181" s="1752" t="s">
        <v>2422</v>
      </c>
      <c r="C181" s="1753" t="s">
        <v>864</v>
      </c>
      <c r="D181" s="1754" t="s">
        <v>1824</v>
      </c>
      <c r="E181" s="1755" t="s">
        <v>97</v>
      </c>
      <c r="F181" s="1755" t="s">
        <v>97</v>
      </c>
      <c r="G181" s="1780">
        <v>230000</v>
      </c>
      <c r="H181" s="1755" t="s">
        <v>97</v>
      </c>
      <c r="I181" s="1755" t="s">
        <v>97</v>
      </c>
      <c r="J181" s="1752" t="s">
        <v>820</v>
      </c>
      <c r="K181" s="1788" t="s">
        <v>767</v>
      </c>
      <c r="L181" s="1753" t="s">
        <v>1980</v>
      </c>
      <c r="M181" s="20" t="s">
        <v>4025</v>
      </c>
      <c r="N181" s="725"/>
      <c r="P181" s="51"/>
    </row>
    <row r="182" spans="1:16" ht="23.1" customHeight="1">
      <c r="A182" s="1341"/>
      <c r="B182" s="1758" t="s">
        <v>3027</v>
      </c>
      <c r="C182" s="1759" t="s">
        <v>862</v>
      </c>
      <c r="D182" s="1789" t="s">
        <v>3028</v>
      </c>
      <c r="E182" s="1761"/>
      <c r="F182" s="1759"/>
      <c r="G182" s="1759"/>
      <c r="H182" s="1759"/>
      <c r="I182" s="1761"/>
      <c r="J182" s="1758" t="s">
        <v>768</v>
      </c>
      <c r="K182" s="1790" t="s">
        <v>1983</v>
      </c>
      <c r="L182" s="1759" t="s">
        <v>1981</v>
      </c>
    </row>
    <row r="183" spans="1:16" ht="23.1" customHeight="1">
      <c r="A183" s="1341"/>
      <c r="B183" s="1758" t="s">
        <v>2423</v>
      </c>
      <c r="C183" s="1759" t="s">
        <v>739</v>
      </c>
      <c r="D183" s="1760"/>
      <c r="E183" s="1761"/>
      <c r="F183" s="1759"/>
      <c r="G183" s="1759"/>
      <c r="H183" s="1759"/>
      <c r="I183" s="1761"/>
      <c r="J183" s="1758"/>
      <c r="K183" s="1790" t="s">
        <v>867</v>
      </c>
      <c r="L183" s="1759" t="s">
        <v>1982</v>
      </c>
    </row>
    <row r="184" spans="1:16" ht="23.1" customHeight="1">
      <c r="A184" s="1342"/>
      <c r="B184" s="1763" t="s">
        <v>2424</v>
      </c>
      <c r="C184" s="1764"/>
      <c r="D184" s="1765"/>
      <c r="E184" s="1766"/>
      <c r="F184" s="1766"/>
      <c r="G184" s="1766"/>
      <c r="H184" s="1766"/>
      <c r="I184" s="1766"/>
      <c r="J184" s="1763"/>
      <c r="K184" s="1791"/>
      <c r="L184" s="1764"/>
      <c r="N184" s="725"/>
      <c r="P184" s="51"/>
    </row>
    <row r="185" spans="1:16" ht="23.1" customHeight="1">
      <c r="A185" s="1334" t="s">
        <v>3665</v>
      </c>
      <c r="B185" s="569" t="s">
        <v>2973</v>
      </c>
      <c r="C185" s="191" t="s">
        <v>864</v>
      </c>
      <c r="D185" s="776" t="s">
        <v>1805</v>
      </c>
      <c r="E185" s="156" t="s">
        <v>97</v>
      </c>
      <c r="F185" s="1310" t="s">
        <v>97</v>
      </c>
      <c r="G185" s="657">
        <v>170000</v>
      </c>
      <c r="H185" s="657">
        <v>170000</v>
      </c>
      <c r="I185" s="677">
        <v>170000</v>
      </c>
      <c r="J185" s="191" t="s">
        <v>820</v>
      </c>
      <c r="K185" s="192" t="s">
        <v>767</v>
      </c>
      <c r="L185" s="197" t="s">
        <v>1980</v>
      </c>
      <c r="N185" s="725"/>
      <c r="P185" s="51"/>
    </row>
    <row r="186" spans="1:16" ht="23.1" customHeight="1">
      <c r="A186" s="1335"/>
      <c r="B186" s="570" t="s">
        <v>2974</v>
      </c>
      <c r="C186" s="197" t="s">
        <v>862</v>
      </c>
      <c r="D186" s="777" t="s">
        <v>2484</v>
      </c>
      <c r="E186" s="46"/>
      <c r="F186" s="1297"/>
      <c r="G186" s="85"/>
      <c r="H186" s="85"/>
      <c r="I186" s="342"/>
      <c r="J186" s="197" t="s">
        <v>865</v>
      </c>
      <c r="K186" s="196" t="s">
        <v>866</v>
      </c>
      <c r="L186" s="197" t="s">
        <v>1981</v>
      </c>
      <c r="N186" s="725"/>
      <c r="P186" s="51"/>
    </row>
    <row r="187" spans="1:16" ht="23.1" customHeight="1">
      <c r="A187" s="1336"/>
      <c r="B187" s="118"/>
      <c r="C187" s="202" t="s">
        <v>739</v>
      </c>
      <c r="D187" s="904"/>
      <c r="E187" s="143"/>
      <c r="F187" s="1299"/>
      <c r="G187" s="86"/>
      <c r="H187" s="86"/>
      <c r="I187" s="98"/>
      <c r="J187" s="203"/>
      <c r="K187" s="203" t="s">
        <v>867</v>
      </c>
      <c r="L187" s="202" t="s">
        <v>1982</v>
      </c>
      <c r="N187" s="725"/>
      <c r="P187" s="51"/>
    </row>
    <row r="188" spans="1:16" ht="23.1" customHeight="1">
      <c r="A188" s="1334" t="s">
        <v>3666</v>
      </c>
      <c r="B188" s="569" t="s">
        <v>2229</v>
      </c>
      <c r="C188" s="191" t="s">
        <v>864</v>
      </c>
      <c r="D188" s="776" t="s">
        <v>1807</v>
      </c>
      <c r="E188" s="1309" t="s">
        <v>97</v>
      </c>
      <c r="F188" s="1309" t="s">
        <v>97</v>
      </c>
      <c r="G188" s="1579">
        <v>170000</v>
      </c>
      <c r="H188" s="1579">
        <v>170000</v>
      </c>
      <c r="I188" s="1309">
        <v>170000</v>
      </c>
      <c r="J188" s="191" t="s">
        <v>795</v>
      </c>
      <c r="K188" s="209" t="s">
        <v>2482</v>
      </c>
      <c r="L188" s="191" t="s">
        <v>1980</v>
      </c>
      <c r="N188" s="725"/>
      <c r="P188" s="51"/>
    </row>
    <row r="189" spans="1:16" ht="23.1" customHeight="1">
      <c r="A189" s="1335"/>
      <c r="B189" s="570" t="s">
        <v>2975</v>
      </c>
      <c r="C189" s="197" t="s">
        <v>862</v>
      </c>
      <c r="D189" s="777" t="s">
        <v>2485</v>
      </c>
      <c r="E189" s="851"/>
      <c r="F189" s="847"/>
      <c r="G189" s="847"/>
      <c r="H189" s="847"/>
      <c r="I189" s="851"/>
      <c r="J189" s="197" t="s">
        <v>526</v>
      </c>
      <c r="K189" s="49" t="s">
        <v>2483</v>
      </c>
      <c r="L189" s="197" t="s">
        <v>1981</v>
      </c>
      <c r="N189" s="725"/>
      <c r="P189" s="51"/>
    </row>
    <row r="190" spans="1:16" s="960" customFormat="1" ht="23.1" customHeight="1">
      <c r="A190" s="1336"/>
      <c r="B190" s="118"/>
      <c r="C190" s="202" t="s">
        <v>739</v>
      </c>
      <c r="D190" s="904"/>
      <c r="E190" s="853"/>
      <c r="F190" s="848"/>
      <c r="G190" s="848"/>
      <c r="H190" s="848"/>
      <c r="I190" s="853"/>
      <c r="J190" s="202" t="s">
        <v>768</v>
      </c>
      <c r="K190" s="212"/>
      <c r="L190" s="202" t="s">
        <v>1982</v>
      </c>
      <c r="M190" s="962"/>
      <c r="N190" s="963"/>
      <c r="P190" s="961"/>
    </row>
    <row r="191" spans="1:16" s="960" customFormat="1" ht="23.1" customHeight="1">
      <c r="A191" s="1333"/>
      <c r="B191" s="18"/>
      <c r="C191" s="196"/>
      <c r="D191" s="1617"/>
      <c r="E191" s="1245"/>
      <c r="F191" s="852"/>
      <c r="G191" s="852"/>
      <c r="H191" s="852"/>
      <c r="I191" s="1245"/>
      <c r="J191" s="196"/>
      <c r="K191" s="196"/>
      <c r="L191" s="196"/>
      <c r="M191" s="962"/>
      <c r="N191" s="963"/>
      <c r="P191" s="961"/>
    </row>
    <row r="192" spans="1:16" s="960" customFormat="1" ht="23.1" customHeight="1">
      <c r="A192" s="1333"/>
      <c r="B192" s="18"/>
      <c r="C192" s="196"/>
      <c r="D192" s="1617"/>
      <c r="E192" s="1245"/>
      <c r="F192" s="852"/>
      <c r="G192" s="852"/>
      <c r="H192" s="852"/>
      <c r="I192" s="1245"/>
      <c r="J192" s="196"/>
      <c r="K192" s="196"/>
      <c r="L192" s="196"/>
      <c r="M192" s="962"/>
      <c r="N192" s="963"/>
      <c r="P192" s="961"/>
    </row>
    <row r="193" spans="1:16" ht="23.1" customHeight="1">
      <c r="A193" s="1334"/>
      <c r="B193" s="191"/>
      <c r="C193" s="192"/>
      <c r="D193" s="733" t="s">
        <v>278</v>
      </c>
      <c r="E193" s="1873" t="s">
        <v>279</v>
      </c>
      <c r="F193" s="1874"/>
      <c r="G193" s="1874"/>
      <c r="H193" s="1874"/>
      <c r="I193" s="1875"/>
      <c r="J193" s="181" t="s">
        <v>281</v>
      </c>
      <c r="K193" s="181" t="s">
        <v>283</v>
      </c>
      <c r="L193" s="1742" t="s">
        <v>285</v>
      </c>
      <c r="P193" s="51"/>
    </row>
    <row r="194" spans="1:16" ht="23.1" customHeight="1">
      <c r="A194" s="1335" t="s">
        <v>276</v>
      </c>
      <c r="B194" s="183" t="s">
        <v>95</v>
      </c>
      <c r="C194" s="1743" t="s">
        <v>277</v>
      </c>
      <c r="D194" s="734" t="s">
        <v>286</v>
      </c>
      <c r="E194" s="1743">
        <v>2561</v>
      </c>
      <c r="F194" s="181">
        <v>2562</v>
      </c>
      <c r="G194" s="1743">
        <v>2563</v>
      </c>
      <c r="H194" s="181">
        <v>2564</v>
      </c>
      <c r="I194" s="1743">
        <v>2565</v>
      </c>
      <c r="J194" s="183" t="s">
        <v>282</v>
      </c>
      <c r="K194" s="183" t="s">
        <v>284</v>
      </c>
      <c r="L194" s="731" t="s">
        <v>329</v>
      </c>
    </row>
    <row r="195" spans="1:16" ht="23.1" customHeight="1">
      <c r="A195" s="1336"/>
      <c r="B195" s="1744"/>
      <c r="C195" s="1612"/>
      <c r="D195" s="735" t="s">
        <v>287</v>
      </c>
      <c r="E195" s="1612" t="s">
        <v>280</v>
      </c>
      <c r="F195" s="1744" t="s">
        <v>280</v>
      </c>
      <c r="G195" s="1612" t="s">
        <v>280</v>
      </c>
      <c r="H195" s="1744" t="s">
        <v>280</v>
      </c>
      <c r="I195" s="1612" t="s">
        <v>280</v>
      </c>
      <c r="J195" s="1744"/>
      <c r="K195" s="1744"/>
      <c r="L195" s="1613" t="s">
        <v>330</v>
      </c>
    </row>
    <row r="196" spans="1:16" ht="23.1" customHeight="1">
      <c r="A196" s="1334" t="s">
        <v>3667</v>
      </c>
      <c r="B196" s="569" t="s">
        <v>2229</v>
      </c>
      <c r="C196" s="191" t="s">
        <v>864</v>
      </c>
      <c r="D196" s="776" t="s">
        <v>1811</v>
      </c>
      <c r="E196" s="1309" t="s">
        <v>97</v>
      </c>
      <c r="F196" s="1309" t="s">
        <v>97</v>
      </c>
      <c r="G196" s="1311">
        <v>170000</v>
      </c>
      <c r="H196" s="1311">
        <v>170000</v>
      </c>
      <c r="I196" s="1312">
        <v>170000</v>
      </c>
      <c r="J196" s="191" t="s">
        <v>820</v>
      </c>
      <c r="K196" s="192" t="s">
        <v>767</v>
      </c>
      <c r="L196" s="191" t="s">
        <v>1980</v>
      </c>
      <c r="N196" s="725"/>
      <c r="P196" s="51"/>
    </row>
    <row r="197" spans="1:16" ht="23.1" customHeight="1">
      <c r="A197" s="1335"/>
      <c r="B197" s="570" t="s">
        <v>323</v>
      </c>
      <c r="C197" s="197" t="s">
        <v>862</v>
      </c>
      <c r="D197" s="777" t="s">
        <v>2486</v>
      </c>
      <c r="E197" s="851"/>
      <c r="F197" s="847"/>
      <c r="G197" s="847"/>
      <c r="H197" s="847"/>
      <c r="I197" s="851"/>
      <c r="J197" s="197" t="s">
        <v>865</v>
      </c>
      <c r="K197" s="196" t="s">
        <v>866</v>
      </c>
      <c r="L197" s="197" t="s">
        <v>1981</v>
      </c>
      <c r="N197" s="725"/>
      <c r="P197" s="51"/>
    </row>
    <row r="198" spans="1:16" ht="23.1" customHeight="1">
      <c r="A198" s="1336"/>
      <c r="B198" s="118"/>
      <c r="C198" s="202" t="s">
        <v>739</v>
      </c>
      <c r="D198" s="904"/>
      <c r="E198" s="853"/>
      <c r="F198" s="848"/>
      <c r="G198" s="848"/>
      <c r="H198" s="848"/>
      <c r="I198" s="853"/>
      <c r="J198" s="203"/>
      <c r="K198" s="203" t="s">
        <v>867</v>
      </c>
      <c r="L198" s="202" t="s">
        <v>1982</v>
      </c>
      <c r="P198" s="51"/>
    </row>
    <row r="199" spans="1:16" ht="23.1" customHeight="1">
      <c r="A199" s="1334" t="s">
        <v>3668</v>
      </c>
      <c r="B199" s="569" t="s">
        <v>2229</v>
      </c>
      <c r="C199" s="191" t="s">
        <v>864</v>
      </c>
      <c r="D199" s="776" t="s">
        <v>1813</v>
      </c>
      <c r="E199" s="1309" t="s">
        <v>97</v>
      </c>
      <c r="F199" s="1309" t="s">
        <v>97</v>
      </c>
      <c r="G199" s="1311">
        <v>170000</v>
      </c>
      <c r="H199" s="1311">
        <v>170000</v>
      </c>
      <c r="I199" s="1312">
        <v>170000</v>
      </c>
      <c r="J199" s="191" t="s">
        <v>795</v>
      </c>
      <c r="K199" s="209" t="s">
        <v>2482</v>
      </c>
      <c r="L199" s="191" t="s">
        <v>1980</v>
      </c>
    </row>
    <row r="200" spans="1:16" ht="23.1" customHeight="1">
      <c r="A200" s="1335"/>
      <c r="B200" s="570" t="s">
        <v>3335</v>
      </c>
      <c r="C200" s="197" t="s">
        <v>862</v>
      </c>
      <c r="D200" s="777" t="s">
        <v>2487</v>
      </c>
      <c r="E200" s="851"/>
      <c r="F200" s="847"/>
      <c r="G200" s="847"/>
      <c r="H200" s="847"/>
      <c r="I200" s="851"/>
      <c r="J200" s="197" t="s">
        <v>526</v>
      </c>
      <c r="K200" s="49" t="s">
        <v>2483</v>
      </c>
      <c r="L200" s="197" t="s">
        <v>1981</v>
      </c>
      <c r="N200" s="725"/>
      <c r="P200" s="51"/>
    </row>
    <row r="201" spans="1:16" ht="23.1" customHeight="1">
      <c r="A201" s="1336"/>
      <c r="B201" s="118"/>
      <c r="C201" s="202" t="s">
        <v>739</v>
      </c>
      <c r="D201" s="904" t="s">
        <v>3286</v>
      </c>
      <c r="E201" s="853"/>
      <c r="F201" s="848"/>
      <c r="G201" s="848"/>
      <c r="H201" s="848"/>
      <c r="I201" s="853"/>
      <c r="J201" s="202" t="s">
        <v>768</v>
      </c>
      <c r="K201" s="212"/>
      <c r="L201" s="202" t="s">
        <v>1982</v>
      </c>
      <c r="N201" s="725"/>
      <c r="P201" s="51"/>
    </row>
    <row r="202" spans="1:16" ht="23.1" customHeight="1">
      <c r="A202" s="1334" t="s">
        <v>3669</v>
      </c>
      <c r="B202" s="569" t="s">
        <v>2229</v>
      </c>
      <c r="C202" s="191" t="s">
        <v>864</v>
      </c>
      <c r="D202" s="776" t="s">
        <v>1816</v>
      </c>
      <c r="E202" s="1309" t="s">
        <v>97</v>
      </c>
      <c r="F202" s="1309" t="s">
        <v>97</v>
      </c>
      <c r="G202" s="1311">
        <v>170000</v>
      </c>
      <c r="H202" s="1311">
        <v>170000</v>
      </c>
      <c r="I202" s="1312">
        <v>170000</v>
      </c>
      <c r="J202" s="191" t="s">
        <v>820</v>
      </c>
      <c r="K202" s="192" t="s">
        <v>767</v>
      </c>
      <c r="L202" s="191" t="s">
        <v>1980</v>
      </c>
      <c r="M202" s="724"/>
      <c r="N202" s="725" t="s">
        <v>1585</v>
      </c>
      <c r="P202" s="51">
        <v>200000</v>
      </c>
    </row>
    <row r="203" spans="1:16" ht="23.1" customHeight="1">
      <c r="A203" s="1335"/>
      <c r="B203" s="570" t="s">
        <v>2976</v>
      </c>
      <c r="C203" s="197" t="s">
        <v>862</v>
      </c>
      <c r="D203" s="777" t="s">
        <v>2488</v>
      </c>
      <c r="E203" s="851"/>
      <c r="F203" s="847"/>
      <c r="G203" s="847"/>
      <c r="H203" s="847"/>
      <c r="I203" s="851"/>
      <c r="J203" s="197" t="s">
        <v>865</v>
      </c>
      <c r="K203" s="196" t="s">
        <v>866</v>
      </c>
      <c r="L203" s="44" t="s">
        <v>1981</v>
      </c>
    </row>
    <row r="204" spans="1:16" ht="23.1" customHeight="1">
      <c r="A204" s="1336"/>
      <c r="B204" s="570"/>
      <c r="C204" s="197" t="s">
        <v>739</v>
      </c>
      <c r="D204" s="903"/>
      <c r="E204" s="853"/>
      <c r="F204" s="848"/>
      <c r="G204" s="848"/>
      <c r="H204" s="848"/>
      <c r="I204" s="853"/>
      <c r="K204" s="196" t="s">
        <v>867</v>
      </c>
      <c r="L204" s="44" t="s">
        <v>1982</v>
      </c>
    </row>
    <row r="205" spans="1:16" ht="23.1" customHeight="1">
      <c r="A205" s="1334" t="s">
        <v>3670</v>
      </c>
      <c r="B205" s="569" t="s">
        <v>2229</v>
      </c>
      <c r="C205" s="191" t="s">
        <v>864</v>
      </c>
      <c r="D205" s="776" t="s">
        <v>2372</v>
      </c>
      <c r="E205" s="1309" t="s">
        <v>97</v>
      </c>
      <c r="F205" s="1309" t="s">
        <v>97</v>
      </c>
      <c r="G205" s="1311">
        <v>170000</v>
      </c>
      <c r="H205" s="1311">
        <v>170000</v>
      </c>
      <c r="I205" s="1312">
        <v>170000</v>
      </c>
      <c r="J205" s="191" t="s">
        <v>795</v>
      </c>
      <c r="K205" s="209" t="s">
        <v>2482</v>
      </c>
      <c r="L205" s="191" t="s">
        <v>1980</v>
      </c>
    </row>
    <row r="206" spans="1:16" ht="23.1" customHeight="1">
      <c r="A206" s="1335"/>
      <c r="B206" s="570" t="s">
        <v>2977</v>
      </c>
      <c r="C206" s="197" t="s">
        <v>862</v>
      </c>
      <c r="D206" s="777" t="s">
        <v>2489</v>
      </c>
      <c r="E206" s="851"/>
      <c r="F206" s="847"/>
      <c r="G206" s="847"/>
      <c r="H206" s="847"/>
      <c r="I206" s="851"/>
      <c r="J206" s="197" t="s">
        <v>526</v>
      </c>
      <c r="K206" s="49" t="s">
        <v>2483</v>
      </c>
      <c r="L206" s="197" t="s">
        <v>1981</v>
      </c>
    </row>
    <row r="207" spans="1:16" ht="23.1" customHeight="1">
      <c r="A207" s="1336"/>
      <c r="B207" s="118"/>
      <c r="C207" s="202" t="s">
        <v>739</v>
      </c>
      <c r="D207" s="904"/>
      <c r="E207" s="853"/>
      <c r="F207" s="848"/>
      <c r="G207" s="848"/>
      <c r="H207" s="848"/>
      <c r="I207" s="853"/>
      <c r="J207" s="202" t="s">
        <v>768</v>
      </c>
      <c r="K207" s="212"/>
      <c r="L207" s="202" t="s">
        <v>1982</v>
      </c>
    </row>
    <row r="208" spans="1:16" ht="23.1" customHeight="1">
      <c r="A208" s="1334" t="s">
        <v>3671</v>
      </c>
      <c r="B208" s="952" t="s">
        <v>2229</v>
      </c>
      <c r="C208" s="844" t="s">
        <v>864</v>
      </c>
      <c r="D208" s="953" t="s">
        <v>1818</v>
      </c>
      <c r="E208" s="1309" t="s">
        <v>97</v>
      </c>
      <c r="F208" s="1309" t="s">
        <v>97</v>
      </c>
      <c r="G208" s="1311">
        <v>170000</v>
      </c>
      <c r="H208" s="1311">
        <v>170000</v>
      </c>
      <c r="I208" s="1312">
        <v>170000</v>
      </c>
      <c r="J208" s="844" t="s">
        <v>820</v>
      </c>
      <c r="K208" s="850" t="s">
        <v>767</v>
      </c>
      <c r="L208" s="844" t="s">
        <v>1980</v>
      </c>
    </row>
    <row r="209" spans="1:16" ht="23.1" customHeight="1">
      <c r="A209" s="1335"/>
      <c r="B209" s="948" t="s">
        <v>3336</v>
      </c>
      <c r="C209" s="847" t="s">
        <v>862</v>
      </c>
      <c r="D209" s="954" t="s">
        <v>2490</v>
      </c>
      <c r="E209" s="851"/>
      <c r="F209" s="847"/>
      <c r="G209" s="847"/>
      <c r="H209" s="847"/>
      <c r="I209" s="851"/>
      <c r="J209" s="847" t="s">
        <v>865</v>
      </c>
      <c r="K209" s="852" t="s">
        <v>866</v>
      </c>
      <c r="L209" s="846" t="s">
        <v>1981</v>
      </c>
    </row>
    <row r="210" spans="1:16" ht="23.1" customHeight="1">
      <c r="A210" s="1336"/>
      <c r="B210" s="948"/>
      <c r="C210" s="847" t="s">
        <v>739</v>
      </c>
      <c r="D210" s="955"/>
      <c r="E210" s="853"/>
      <c r="F210" s="848"/>
      <c r="G210" s="848"/>
      <c r="H210" s="848"/>
      <c r="I210" s="853"/>
      <c r="J210" s="852"/>
      <c r="K210" s="852" t="s">
        <v>867</v>
      </c>
      <c r="L210" s="846" t="s">
        <v>1982</v>
      </c>
    </row>
    <row r="211" spans="1:16" ht="23.1" customHeight="1">
      <c r="A211" s="1334" t="s">
        <v>3672</v>
      </c>
      <c r="B211" s="569" t="s">
        <v>2229</v>
      </c>
      <c r="C211" s="191" t="s">
        <v>864</v>
      </c>
      <c r="D211" s="776" t="s">
        <v>1822</v>
      </c>
      <c r="E211" s="1309" t="s">
        <v>97</v>
      </c>
      <c r="F211" s="1309" t="s">
        <v>97</v>
      </c>
      <c r="G211" s="1579">
        <v>170000</v>
      </c>
      <c r="H211" s="1579">
        <v>170000</v>
      </c>
      <c r="I211" s="1309">
        <v>170000</v>
      </c>
      <c r="J211" s="191" t="s">
        <v>795</v>
      </c>
      <c r="K211" s="209" t="s">
        <v>2482</v>
      </c>
      <c r="L211" s="191" t="s">
        <v>1980</v>
      </c>
    </row>
    <row r="212" spans="1:16" ht="23.1" customHeight="1">
      <c r="A212" s="1335"/>
      <c r="B212" s="570" t="s">
        <v>2978</v>
      </c>
      <c r="C212" s="197" t="s">
        <v>862</v>
      </c>
      <c r="D212" s="777" t="s">
        <v>2491</v>
      </c>
      <c r="E212" s="851"/>
      <c r="F212" s="847"/>
      <c r="G212" s="847"/>
      <c r="H212" s="847"/>
      <c r="I212" s="851"/>
      <c r="J212" s="197" t="s">
        <v>526</v>
      </c>
      <c r="K212" s="49" t="s">
        <v>2483</v>
      </c>
      <c r="L212" s="197" t="s">
        <v>1981</v>
      </c>
    </row>
    <row r="213" spans="1:16" ht="23.1" customHeight="1">
      <c r="A213" s="1336"/>
      <c r="B213" s="118" t="s">
        <v>479</v>
      </c>
      <c r="C213" s="202" t="s">
        <v>739</v>
      </c>
      <c r="D213" s="904"/>
      <c r="E213" s="853"/>
      <c r="F213" s="848"/>
      <c r="G213" s="848"/>
      <c r="H213" s="848"/>
      <c r="I213" s="853"/>
      <c r="J213" s="202" t="s">
        <v>768</v>
      </c>
      <c r="K213" s="212"/>
      <c r="L213" s="202" t="s">
        <v>1982</v>
      </c>
    </row>
    <row r="214" spans="1:16" ht="23.1" customHeight="1">
      <c r="B214" s="18"/>
      <c r="D214" s="1617"/>
      <c r="E214" s="1245"/>
      <c r="F214" s="852"/>
      <c r="G214" s="852"/>
      <c r="H214" s="852"/>
      <c r="I214" s="1245"/>
    </row>
    <row r="215" spans="1:16" ht="23.1" customHeight="1">
      <c r="B215" s="18"/>
      <c r="D215" s="1617"/>
      <c r="E215" s="1245"/>
      <c r="F215" s="852"/>
      <c r="G215" s="852"/>
      <c r="H215" s="852"/>
      <c r="I215" s="1245"/>
    </row>
    <row r="216" spans="1:16" ht="23.1" customHeight="1">
      <c r="B216" s="18"/>
      <c r="D216" s="1617"/>
      <c r="E216" s="1245"/>
      <c r="F216" s="852"/>
      <c r="G216" s="852"/>
      <c r="H216" s="852"/>
      <c r="I216" s="1245"/>
      <c r="L216" s="1542">
        <v>55</v>
      </c>
    </row>
    <row r="217" spans="1:16" ht="23.1" customHeight="1">
      <c r="A217" s="1334"/>
      <c r="B217" s="191"/>
      <c r="C217" s="192"/>
      <c r="D217" s="733" t="s">
        <v>278</v>
      </c>
      <c r="E217" s="1873" t="s">
        <v>279</v>
      </c>
      <c r="F217" s="1874"/>
      <c r="G217" s="1874"/>
      <c r="H217" s="1874"/>
      <c r="I217" s="1875"/>
      <c r="J217" s="181" t="s">
        <v>281</v>
      </c>
      <c r="K217" s="181" t="s">
        <v>283</v>
      </c>
      <c r="L217" s="1614" t="s">
        <v>285</v>
      </c>
    </row>
    <row r="218" spans="1:16" ht="23.1" customHeight="1">
      <c r="A218" s="1335" t="s">
        <v>276</v>
      </c>
      <c r="B218" s="183" t="s">
        <v>95</v>
      </c>
      <c r="C218" s="1615" t="s">
        <v>277</v>
      </c>
      <c r="D218" s="734" t="s">
        <v>286</v>
      </c>
      <c r="E218" s="1615">
        <v>2561</v>
      </c>
      <c r="F218" s="845">
        <v>2562</v>
      </c>
      <c r="G218" s="854">
        <v>2563</v>
      </c>
      <c r="H218" s="845">
        <v>2564</v>
      </c>
      <c r="I218" s="845">
        <v>2565</v>
      </c>
      <c r="J218" s="183" t="s">
        <v>282</v>
      </c>
      <c r="K218" s="183" t="s">
        <v>284</v>
      </c>
      <c r="L218" s="731" t="s">
        <v>329</v>
      </c>
    </row>
    <row r="219" spans="1:16" ht="23.1" customHeight="1">
      <c r="A219" s="1336"/>
      <c r="B219" s="1616"/>
      <c r="C219" s="1612"/>
      <c r="D219" s="735" t="s">
        <v>287</v>
      </c>
      <c r="E219" s="1612" t="s">
        <v>280</v>
      </c>
      <c r="F219" s="855" t="s">
        <v>280</v>
      </c>
      <c r="G219" s="936" t="s">
        <v>280</v>
      </c>
      <c r="H219" s="855" t="s">
        <v>280</v>
      </c>
      <c r="I219" s="855" t="s">
        <v>280</v>
      </c>
      <c r="J219" s="1616"/>
      <c r="K219" s="1616"/>
      <c r="L219" s="1613" t="s">
        <v>330</v>
      </c>
    </row>
    <row r="220" spans="1:16" ht="23.1" customHeight="1">
      <c r="A220" s="1334" t="s">
        <v>3673</v>
      </c>
      <c r="B220" s="569" t="s">
        <v>2229</v>
      </c>
      <c r="C220" s="191" t="s">
        <v>864</v>
      </c>
      <c r="D220" s="776" t="s">
        <v>1828</v>
      </c>
      <c r="E220" s="1309" t="s">
        <v>97</v>
      </c>
      <c r="F220" s="1309" t="s">
        <v>97</v>
      </c>
      <c r="G220" s="1311">
        <v>170000</v>
      </c>
      <c r="H220" s="1311">
        <v>170000</v>
      </c>
      <c r="I220" s="1312">
        <v>170000</v>
      </c>
      <c r="J220" s="191" t="s">
        <v>820</v>
      </c>
      <c r="K220" s="192" t="s">
        <v>767</v>
      </c>
      <c r="L220" s="191" t="s">
        <v>1980</v>
      </c>
      <c r="N220" s="1291"/>
    </row>
    <row r="221" spans="1:16" s="960" customFormat="1" ht="23.1" customHeight="1">
      <c r="A221" s="1335"/>
      <c r="B221" s="570" t="s">
        <v>2979</v>
      </c>
      <c r="C221" s="197" t="s">
        <v>862</v>
      </c>
      <c r="D221" s="777" t="s">
        <v>2492</v>
      </c>
      <c r="E221" s="851"/>
      <c r="F221" s="847"/>
      <c r="G221" s="847"/>
      <c r="H221" s="847"/>
      <c r="I221" s="851"/>
      <c r="J221" s="197" t="s">
        <v>865</v>
      </c>
      <c r="K221" s="196" t="s">
        <v>866</v>
      </c>
      <c r="L221" s="197" t="s">
        <v>1981</v>
      </c>
      <c r="M221" s="962"/>
    </row>
    <row r="222" spans="1:16" ht="23.1" customHeight="1">
      <c r="A222" s="1336"/>
      <c r="B222" s="118"/>
      <c r="C222" s="202" t="s">
        <v>739</v>
      </c>
      <c r="D222" s="904"/>
      <c r="E222" s="853"/>
      <c r="F222" s="848"/>
      <c r="G222" s="848"/>
      <c r="H222" s="848"/>
      <c r="I222" s="853"/>
      <c r="J222" s="203"/>
      <c r="K222" s="203" t="s">
        <v>867</v>
      </c>
      <c r="L222" s="202" t="s">
        <v>1982</v>
      </c>
    </row>
    <row r="223" spans="1:16" ht="23.1" customHeight="1">
      <c r="A223" s="1340" t="s">
        <v>3674</v>
      </c>
      <c r="B223" s="191" t="s">
        <v>2628</v>
      </c>
      <c r="C223" s="191" t="s">
        <v>864</v>
      </c>
      <c r="D223" s="797" t="s">
        <v>1828</v>
      </c>
      <c r="E223" s="45" t="s">
        <v>97</v>
      </c>
      <c r="F223" s="1309" t="s">
        <v>97</v>
      </c>
      <c r="G223" s="1309">
        <v>200000</v>
      </c>
      <c r="H223" s="849" t="s">
        <v>97</v>
      </c>
      <c r="I223" s="849" t="s">
        <v>97</v>
      </c>
      <c r="J223" s="198" t="s">
        <v>803</v>
      </c>
      <c r="K223" s="191" t="s">
        <v>767</v>
      </c>
      <c r="L223" s="736" t="s">
        <v>711</v>
      </c>
      <c r="P223" s="51"/>
    </row>
    <row r="224" spans="1:16" ht="23.1" customHeight="1">
      <c r="A224" s="1341"/>
      <c r="B224" s="197" t="s">
        <v>2629</v>
      </c>
      <c r="C224" s="197" t="s">
        <v>862</v>
      </c>
      <c r="D224" s="905" t="s">
        <v>2420</v>
      </c>
      <c r="E224" s="46" t="s">
        <v>115</v>
      </c>
      <c r="F224" s="851"/>
      <c r="G224" s="851"/>
      <c r="H224" s="851" t="s">
        <v>115</v>
      </c>
      <c r="I224" s="851" t="s">
        <v>115</v>
      </c>
      <c r="J224" s="44" t="s">
        <v>526</v>
      </c>
      <c r="K224" s="197" t="s">
        <v>1983</v>
      </c>
      <c r="L224" s="49"/>
      <c r="P224" s="51"/>
    </row>
    <row r="225" spans="1:16" ht="23.1" customHeight="1">
      <c r="A225" s="1342"/>
      <c r="B225" s="202"/>
      <c r="C225" s="202" t="s">
        <v>739</v>
      </c>
      <c r="D225" s="1256" t="s">
        <v>2421</v>
      </c>
      <c r="E225" s="143"/>
      <c r="F225" s="853"/>
      <c r="G225" s="853"/>
      <c r="H225" s="853"/>
      <c r="I225" s="853"/>
      <c r="J225" s="201" t="s">
        <v>768</v>
      </c>
      <c r="K225" s="202" t="s">
        <v>867</v>
      </c>
      <c r="L225" s="212"/>
      <c r="P225" s="51"/>
    </row>
    <row r="226" spans="1:16" ht="23.1" customHeight="1">
      <c r="A226" s="1334" t="s">
        <v>3675</v>
      </c>
      <c r="B226" s="569" t="s">
        <v>2229</v>
      </c>
      <c r="C226" s="191" t="s">
        <v>864</v>
      </c>
      <c r="D226" s="776" t="s">
        <v>1829</v>
      </c>
      <c r="E226" s="1309" t="s">
        <v>97</v>
      </c>
      <c r="F226" s="1309" t="s">
        <v>97</v>
      </c>
      <c r="G226" s="1311">
        <v>170000</v>
      </c>
      <c r="H226" s="1311">
        <v>170000</v>
      </c>
      <c r="I226" s="1312">
        <v>170000</v>
      </c>
      <c r="J226" s="191" t="s">
        <v>795</v>
      </c>
      <c r="K226" s="209" t="s">
        <v>2482</v>
      </c>
      <c r="L226" s="191" t="s">
        <v>1980</v>
      </c>
      <c r="P226" s="51"/>
    </row>
    <row r="227" spans="1:16" ht="23.1" customHeight="1">
      <c r="A227" s="1335"/>
      <c r="B227" s="570" t="s">
        <v>3337</v>
      </c>
      <c r="C227" s="197" t="s">
        <v>862</v>
      </c>
      <c r="D227" s="777" t="s">
        <v>2493</v>
      </c>
      <c r="E227" s="851"/>
      <c r="F227" s="847"/>
      <c r="G227" s="847"/>
      <c r="H227" s="847"/>
      <c r="I227" s="851"/>
      <c r="J227" s="197" t="s">
        <v>526</v>
      </c>
      <c r="K227" s="49" t="s">
        <v>2483</v>
      </c>
      <c r="L227" s="197" t="s">
        <v>1981</v>
      </c>
      <c r="P227" s="51"/>
    </row>
    <row r="228" spans="1:16" ht="23.1" customHeight="1">
      <c r="A228" s="1336"/>
      <c r="B228" s="118"/>
      <c r="C228" s="202" t="s">
        <v>739</v>
      </c>
      <c r="D228" s="904"/>
      <c r="E228" s="853"/>
      <c r="F228" s="848"/>
      <c r="G228" s="848"/>
      <c r="H228" s="848"/>
      <c r="I228" s="853"/>
      <c r="J228" s="202" t="s">
        <v>768</v>
      </c>
      <c r="K228" s="212"/>
      <c r="L228" s="202" t="s">
        <v>1982</v>
      </c>
      <c r="P228" s="51"/>
    </row>
    <row r="229" spans="1:16" ht="23.1" customHeight="1">
      <c r="A229" s="1334" t="s">
        <v>3676</v>
      </c>
      <c r="B229" s="569" t="s">
        <v>2229</v>
      </c>
      <c r="C229" s="191" t="s">
        <v>864</v>
      </c>
      <c r="D229" s="776" t="s">
        <v>1824</v>
      </c>
      <c r="E229" s="1309" t="s">
        <v>97</v>
      </c>
      <c r="F229" s="1309" t="s">
        <v>97</v>
      </c>
      <c r="G229" s="1311">
        <v>170000</v>
      </c>
      <c r="H229" s="1311">
        <v>170000</v>
      </c>
      <c r="I229" s="1312">
        <v>170000</v>
      </c>
      <c r="J229" s="191" t="s">
        <v>820</v>
      </c>
      <c r="K229" s="192" t="s">
        <v>767</v>
      </c>
      <c r="L229" s="191" t="s">
        <v>1980</v>
      </c>
      <c r="P229" s="51"/>
    </row>
    <row r="230" spans="1:16" ht="23.1" customHeight="1">
      <c r="A230" s="1335"/>
      <c r="B230" s="570" t="s">
        <v>2980</v>
      </c>
      <c r="C230" s="197" t="s">
        <v>862</v>
      </c>
      <c r="D230" s="777" t="s">
        <v>2494</v>
      </c>
      <c r="E230" s="851"/>
      <c r="F230" s="847"/>
      <c r="G230" s="847"/>
      <c r="H230" s="847"/>
      <c r="I230" s="851"/>
      <c r="J230" s="197" t="s">
        <v>865</v>
      </c>
      <c r="K230" s="196" t="s">
        <v>866</v>
      </c>
      <c r="L230" s="197" t="s">
        <v>1981</v>
      </c>
      <c r="P230" s="51"/>
    </row>
    <row r="231" spans="1:16" ht="23.1" customHeight="1">
      <c r="A231" s="1336"/>
      <c r="B231" s="118"/>
      <c r="C231" s="202" t="s">
        <v>739</v>
      </c>
      <c r="D231" s="904"/>
      <c r="E231" s="853"/>
      <c r="F231" s="848"/>
      <c r="G231" s="848"/>
      <c r="H231" s="848"/>
      <c r="I231" s="853"/>
      <c r="J231" s="203"/>
      <c r="K231" s="203" t="s">
        <v>867</v>
      </c>
      <c r="L231" s="202" t="s">
        <v>1982</v>
      </c>
    </row>
    <row r="232" spans="1:16" ht="23.1" customHeight="1">
      <c r="A232" s="1334" t="s">
        <v>3677</v>
      </c>
      <c r="B232" s="97" t="s">
        <v>2229</v>
      </c>
      <c r="C232" s="191" t="s">
        <v>864</v>
      </c>
      <c r="D232" s="776" t="s">
        <v>1824</v>
      </c>
      <c r="E232" s="1309" t="s">
        <v>97</v>
      </c>
      <c r="F232" s="1309" t="s">
        <v>97</v>
      </c>
      <c r="G232" s="1311">
        <v>170000</v>
      </c>
      <c r="H232" s="1311">
        <v>170000</v>
      </c>
      <c r="I232" s="1312">
        <v>170000</v>
      </c>
      <c r="J232" s="191" t="s">
        <v>820</v>
      </c>
      <c r="K232" s="192" t="s">
        <v>767</v>
      </c>
      <c r="L232" s="191" t="s">
        <v>1980</v>
      </c>
      <c r="P232" s="51"/>
    </row>
    <row r="233" spans="1:16" ht="23.1" customHeight="1">
      <c r="A233" s="1335"/>
      <c r="B233" s="940" t="s">
        <v>2981</v>
      </c>
      <c r="C233" s="197" t="s">
        <v>862</v>
      </c>
      <c r="D233" s="777" t="s">
        <v>2494</v>
      </c>
      <c r="E233" s="851"/>
      <c r="F233" s="847"/>
      <c r="G233" s="847"/>
      <c r="H233" s="847"/>
      <c r="I233" s="851"/>
      <c r="J233" s="197" t="s">
        <v>865</v>
      </c>
      <c r="K233" s="196" t="s">
        <v>866</v>
      </c>
      <c r="L233" s="197" t="s">
        <v>1981</v>
      </c>
      <c r="P233" s="51"/>
    </row>
    <row r="234" spans="1:16" ht="23.1" customHeight="1">
      <c r="A234" s="1335"/>
      <c r="B234" s="940"/>
      <c r="C234" s="197" t="s">
        <v>739</v>
      </c>
      <c r="D234" s="903"/>
      <c r="E234" s="851"/>
      <c r="F234" s="847"/>
      <c r="G234" s="847"/>
      <c r="H234" s="847"/>
      <c r="I234" s="851"/>
      <c r="J234" s="197"/>
      <c r="K234" s="196" t="s">
        <v>867</v>
      </c>
      <c r="L234" s="197" t="s">
        <v>1982</v>
      </c>
      <c r="P234" s="51"/>
    </row>
    <row r="235" spans="1:16" ht="23.1" customHeight="1">
      <c r="A235" s="1340" t="s">
        <v>3678</v>
      </c>
      <c r="B235" s="1171" t="s">
        <v>2982</v>
      </c>
      <c r="C235" s="191" t="s">
        <v>864</v>
      </c>
      <c r="D235" s="1792" t="s">
        <v>1810</v>
      </c>
      <c r="E235" s="161" t="s">
        <v>97</v>
      </c>
      <c r="F235" s="959" t="s">
        <v>97</v>
      </c>
      <c r="G235" s="1309">
        <v>18000</v>
      </c>
      <c r="H235" s="959" t="s">
        <v>97</v>
      </c>
      <c r="I235" s="1309" t="s">
        <v>97</v>
      </c>
      <c r="J235" s="192" t="s">
        <v>820</v>
      </c>
      <c r="K235" s="191" t="s">
        <v>767</v>
      </c>
      <c r="L235" s="209" t="s">
        <v>711</v>
      </c>
      <c r="P235" s="51"/>
    </row>
    <row r="236" spans="1:16" ht="23.1" customHeight="1">
      <c r="A236" s="1341"/>
      <c r="B236" s="18" t="s">
        <v>2983</v>
      </c>
      <c r="C236" s="197" t="s">
        <v>862</v>
      </c>
      <c r="D236" s="1241"/>
      <c r="E236" s="46"/>
      <c r="F236" s="1245"/>
      <c r="G236" s="851"/>
      <c r="H236" s="1245"/>
      <c r="I236" s="851"/>
      <c r="J236" s="196" t="s">
        <v>865</v>
      </c>
      <c r="K236" s="197" t="s">
        <v>866</v>
      </c>
      <c r="L236" s="49"/>
      <c r="P236" s="51"/>
    </row>
    <row r="237" spans="1:16" ht="23.1" customHeight="1">
      <c r="A237" s="1341"/>
      <c r="B237" s="18" t="s">
        <v>2984</v>
      </c>
      <c r="C237" s="197" t="s">
        <v>739</v>
      </c>
      <c r="D237" s="1241"/>
      <c r="E237" s="46"/>
      <c r="F237" s="1245"/>
      <c r="G237" s="851"/>
      <c r="H237" s="1245"/>
      <c r="I237" s="851"/>
      <c r="K237" s="197" t="s">
        <v>867</v>
      </c>
      <c r="L237" s="49"/>
      <c r="P237" s="51"/>
    </row>
    <row r="238" spans="1:16" ht="23.1" customHeight="1">
      <c r="A238" s="1341"/>
      <c r="B238" s="18" t="s">
        <v>2985</v>
      </c>
      <c r="C238" s="197"/>
      <c r="D238" s="1241"/>
      <c r="E238" s="46"/>
      <c r="F238" s="1245"/>
      <c r="G238" s="851"/>
      <c r="H238" s="1245"/>
      <c r="I238" s="851"/>
      <c r="K238" s="197"/>
      <c r="L238" s="49"/>
      <c r="P238" s="51"/>
    </row>
    <row r="239" spans="1:16" ht="23.1" customHeight="1">
      <c r="A239" s="1342"/>
      <c r="B239" s="1169" t="s">
        <v>2986</v>
      </c>
      <c r="C239" s="202"/>
      <c r="D239" s="1253"/>
      <c r="E239" s="143"/>
      <c r="F239" s="1313"/>
      <c r="G239" s="853"/>
      <c r="H239" s="1313"/>
      <c r="I239" s="853"/>
      <c r="J239" s="203"/>
      <c r="K239" s="202"/>
      <c r="L239" s="212"/>
    </row>
    <row r="240" spans="1:16" ht="23.1" customHeight="1">
      <c r="L240" s="1542">
        <v>56</v>
      </c>
    </row>
    <row r="241" spans="1:16" ht="23.1" customHeight="1">
      <c r="A241" s="1334"/>
      <c r="B241" s="191"/>
      <c r="C241" s="192"/>
      <c r="D241" s="733" t="s">
        <v>278</v>
      </c>
      <c r="E241" s="1873" t="s">
        <v>279</v>
      </c>
      <c r="F241" s="1874"/>
      <c r="G241" s="1874"/>
      <c r="H241" s="1874"/>
      <c r="I241" s="1875"/>
      <c r="J241" s="181" t="s">
        <v>281</v>
      </c>
      <c r="K241" s="181" t="s">
        <v>283</v>
      </c>
      <c r="L241" s="1222" t="s">
        <v>285</v>
      </c>
    </row>
    <row r="242" spans="1:16" ht="23.1" customHeight="1">
      <c r="A242" s="1335" t="s">
        <v>276</v>
      </c>
      <c r="B242" s="183" t="s">
        <v>95</v>
      </c>
      <c r="C242" s="1223" t="s">
        <v>277</v>
      </c>
      <c r="D242" s="734" t="s">
        <v>286</v>
      </c>
      <c r="E242" s="1223">
        <v>2561</v>
      </c>
      <c r="F242" s="845">
        <v>2562</v>
      </c>
      <c r="G242" s="854">
        <v>2563</v>
      </c>
      <c r="H242" s="845">
        <v>2564</v>
      </c>
      <c r="I242" s="845">
        <v>2565</v>
      </c>
      <c r="J242" s="183" t="s">
        <v>282</v>
      </c>
      <c r="K242" s="183" t="s">
        <v>284</v>
      </c>
      <c r="L242" s="731" t="s">
        <v>329</v>
      </c>
    </row>
    <row r="243" spans="1:16" ht="23.1" customHeight="1">
      <c r="A243" s="1336"/>
      <c r="B243" s="1224"/>
      <c r="C243" s="1220"/>
      <c r="D243" s="735" t="s">
        <v>287</v>
      </c>
      <c r="E243" s="1220" t="s">
        <v>280</v>
      </c>
      <c r="F243" s="855" t="s">
        <v>280</v>
      </c>
      <c r="G243" s="936" t="s">
        <v>280</v>
      </c>
      <c r="H243" s="855" t="s">
        <v>280</v>
      </c>
      <c r="I243" s="855" t="s">
        <v>280</v>
      </c>
      <c r="J243" s="1224"/>
      <c r="K243" s="1224"/>
      <c r="L243" s="1221" t="s">
        <v>330</v>
      </c>
    </row>
    <row r="244" spans="1:16" ht="23.1" customHeight="1">
      <c r="A244" s="1335"/>
      <c r="B244" s="940" t="s">
        <v>2987</v>
      </c>
      <c r="C244" s="49"/>
      <c r="D244" s="777"/>
      <c r="E244" s="46"/>
      <c r="F244" s="851"/>
      <c r="G244" s="851"/>
      <c r="H244" s="1245"/>
      <c r="I244" s="851"/>
      <c r="J244" s="197"/>
      <c r="L244" s="197"/>
      <c r="P244" s="51"/>
    </row>
    <row r="245" spans="1:16" ht="23.1" customHeight="1">
      <c r="A245" s="1336"/>
      <c r="B245" s="676" t="s">
        <v>2985</v>
      </c>
      <c r="C245" s="212"/>
      <c r="D245" s="904"/>
      <c r="E245" s="143"/>
      <c r="F245" s="853"/>
      <c r="G245" s="853"/>
      <c r="H245" s="1313"/>
      <c r="I245" s="853"/>
      <c r="J245" s="202"/>
      <c r="K245" s="203"/>
      <c r="L245" s="202"/>
      <c r="P245" s="51"/>
    </row>
    <row r="246" spans="1:16" ht="23.1" customHeight="1">
      <c r="A246" s="1335" t="s">
        <v>3679</v>
      </c>
      <c r="B246" s="675" t="s">
        <v>3395</v>
      </c>
      <c r="C246" s="209" t="s">
        <v>864</v>
      </c>
      <c r="D246" s="776" t="s">
        <v>1810</v>
      </c>
      <c r="E246" s="161" t="s">
        <v>97</v>
      </c>
      <c r="F246" s="1026" t="s">
        <v>97</v>
      </c>
      <c r="G246" s="1026">
        <v>30000</v>
      </c>
      <c r="H246" s="1304">
        <v>30000</v>
      </c>
      <c r="I246" s="1026" t="s">
        <v>97</v>
      </c>
      <c r="J246" s="191" t="s">
        <v>820</v>
      </c>
      <c r="K246" s="192" t="s">
        <v>767</v>
      </c>
      <c r="L246" s="191" t="s">
        <v>711</v>
      </c>
    </row>
    <row r="247" spans="1:16" ht="23.1" customHeight="1">
      <c r="A247" s="1335"/>
      <c r="B247" s="940" t="s">
        <v>3396</v>
      </c>
      <c r="C247" s="49" t="s">
        <v>862</v>
      </c>
      <c r="D247" s="1062" t="s">
        <v>2989</v>
      </c>
      <c r="E247" s="46"/>
      <c r="F247" s="342"/>
      <c r="G247" s="342"/>
      <c r="H247" s="530"/>
      <c r="I247" s="342"/>
      <c r="J247" s="197" t="s">
        <v>865</v>
      </c>
      <c r="K247" s="196" t="s">
        <v>866</v>
      </c>
      <c r="L247" s="197"/>
      <c r="P247" s="51"/>
    </row>
    <row r="248" spans="1:16" ht="23.1" customHeight="1">
      <c r="A248" s="1335"/>
      <c r="B248" s="676"/>
      <c r="C248" s="49" t="s">
        <v>739</v>
      </c>
      <c r="D248" s="777"/>
      <c r="E248" s="46"/>
      <c r="F248" s="342"/>
      <c r="G248" s="342"/>
      <c r="H248" s="530"/>
      <c r="I248" s="342"/>
      <c r="J248" s="197"/>
      <c r="K248" s="196" t="s">
        <v>867</v>
      </c>
      <c r="L248" s="197"/>
    </row>
    <row r="249" spans="1:16" ht="23.1" customHeight="1">
      <c r="A249" s="1340" t="s">
        <v>3680</v>
      </c>
      <c r="B249" s="97" t="s">
        <v>2988</v>
      </c>
      <c r="C249" s="209" t="s">
        <v>864</v>
      </c>
      <c r="D249" s="776" t="s">
        <v>1811</v>
      </c>
      <c r="E249" s="161" t="s">
        <v>97</v>
      </c>
      <c r="F249" s="1026" t="s">
        <v>97</v>
      </c>
      <c r="G249" s="1026">
        <v>30000</v>
      </c>
      <c r="H249" s="1304">
        <v>30000</v>
      </c>
      <c r="I249" s="1026" t="s">
        <v>97</v>
      </c>
      <c r="J249" s="191" t="s">
        <v>820</v>
      </c>
      <c r="K249" s="192" t="s">
        <v>767</v>
      </c>
      <c r="L249" s="191" t="s">
        <v>711</v>
      </c>
    </row>
    <row r="250" spans="1:16" ht="23.1" customHeight="1">
      <c r="A250" s="1341"/>
      <c r="B250" s="940" t="s">
        <v>2989</v>
      </c>
      <c r="C250" s="49" t="s">
        <v>862</v>
      </c>
      <c r="D250" s="1062" t="s">
        <v>2989</v>
      </c>
      <c r="E250" s="46"/>
      <c r="F250" s="342"/>
      <c r="G250" s="342"/>
      <c r="H250" s="530"/>
      <c r="I250" s="342"/>
      <c r="J250" s="197" t="s">
        <v>865</v>
      </c>
      <c r="K250" s="196" t="s">
        <v>866</v>
      </c>
      <c r="L250" s="197"/>
    </row>
    <row r="251" spans="1:16" ht="23.1" customHeight="1">
      <c r="A251" s="1341"/>
      <c r="B251" s="940"/>
      <c r="C251" s="49" t="s">
        <v>739</v>
      </c>
      <c r="D251" s="777"/>
      <c r="E251" s="46"/>
      <c r="F251" s="342"/>
      <c r="G251" s="342"/>
      <c r="H251" s="530"/>
      <c r="I251" s="342"/>
      <c r="J251" s="197"/>
      <c r="K251" s="196" t="s">
        <v>867</v>
      </c>
      <c r="L251" s="197"/>
    </row>
    <row r="252" spans="1:16" ht="23.1" customHeight="1">
      <c r="A252" s="1340" t="s">
        <v>3681</v>
      </c>
      <c r="B252" s="97" t="s">
        <v>2988</v>
      </c>
      <c r="C252" s="209" t="s">
        <v>864</v>
      </c>
      <c r="D252" s="776" t="s">
        <v>1813</v>
      </c>
      <c r="E252" s="161" t="s">
        <v>97</v>
      </c>
      <c r="F252" s="1026" t="s">
        <v>97</v>
      </c>
      <c r="G252" s="1026">
        <v>10000</v>
      </c>
      <c r="H252" s="1304">
        <v>10000</v>
      </c>
      <c r="I252" s="1026" t="s">
        <v>97</v>
      </c>
      <c r="J252" s="191" t="s">
        <v>820</v>
      </c>
      <c r="K252" s="192" t="s">
        <v>767</v>
      </c>
      <c r="L252" s="191" t="s">
        <v>711</v>
      </c>
    </row>
    <row r="253" spans="1:16" ht="23.1" customHeight="1">
      <c r="A253" s="1341"/>
      <c r="B253" s="940" t="s">
        <v>3398</v>
      </c>
      <c r="C253" s="49" t="s">
        <v>862</v>
      </c>
      <c r="D253" s="777" t="s">
        <v>3397</v>
      </c>
      <c r="E253" s="46"/>
      <c r="F253" s="342"/>
      <c r="G253" s="342"/>
      <c r="H253" s="530"/>
      <c r="I253" s="342"/>
      <c r="J253" s="197" t="s">
        <v>865</v>
      </c>
      <c r="K253" s="196" t="s">
        <v>866</v>
      </c>
      <c r="L253" s="197"/>
    </row>
    <row r="254" spans="1:16" ht="23.1" customHeight="1">
      <c r="A254" s="1341"/>
      <c r="B254" s="940" t="s">
        <v>3399</v>
      </c>
      <c r="C254" s="49" t="s">
        <v>739</v>
      </c>
      <c r="D254" s="777"/>
      <c r="E254" s="46"/>
      <c r="F254" s="342"/>
      <c r="G254" s="342"/>
      <c r="H254" s="530"/>
      <c r="I254" s="342"/>
      <c r="J254" s="197"/>
      <c r="K254" s="196" t="s">
        <v>867</v>
      </c>
      <c r="L254" s="197"/>
    </row>
    <row r="255" spans="1:16" ht="23.1" customHeight="1">
      <c r="A255" s="1341"/>
      <c r="B255" s="940" t="s">
        <v>3400</v>
      </c>
      <c r="C255" s="49"/>
      <c r="D255" s="777"/>
      <c r="E255" s="46"/>
      <c r="F255" s="1297"/>
      <c r="G255" s="1297"/>
      <c r="I255" s="1297"/>
      <c r="J255" s="197"/>
      <c r="L255" s="197"/>
    </row>
    <row r="256" spans="1:16" ht="23.1" customHeight="1">
      <c r="A256" s="1340" t="s">
        <v>3682</v>
      </c>
      <c r="B256" s="97" t="s">
        <v>2988</v>
      </c>
      <c r="C256" s="209" t="s">
        <v>864</v>
      </c>
      <c r="D256" s="776" t="s">
        <v>1815</v>
      </c>
      <c r="E256" s="161" t="s">
        <v>97</v>
      </c>
      <c r="F256" s="1026" t="s">
        <v>97</v>
      </c>
      <c r="G256" s="1026">
        <v>10000</v>
      </c>
      <c r="H256" s="1304">
        <v>10000</v>
      </c>
      <c r="I256" s="1026" t="s">
        <v>97</v>
      </c>
      <c r="J256" s="191" t="s">
        <v>820</v>
      </c>
      <c r="K256" s="192" t="s">
        <v>767</v>
      </c>
      <c r="L256" s="191" t="s">
        <v>711</v>
      </c>
    </row>
    <row r="257" spans="1:12" ht="23.1" customHeight="1">
      <c r="A257" s="1341"/>
      <c r="B257" s="940" t="s">
        <v>3338</v>
      </c>
      <c r="C257" s="49" t="s">
        <v>862</v>
      </c>
      <c r="D257" s="777" t="s">
        <v>3397</v>
      </c>
      <c r="E257" s="46"/>
      <c r="F257" s="342"/>
      <c r="G257" s="342"/>
      <c r="H257" s="530"/>
      <c r="I257" s="342"/>
      <c r="J257" s="197" t="s">
        <v>865</v>
      </c>
      <c r="K257" s="196" t="s">
        <v>866</v>
      </c>
      <c r="L257" s="197"/>
    </row>
    <row r="258" spans="1:12" ht="23.1" customHeight="1">
      <c r="A258" s="1342"/>
      <c r="B258" s="676"/>
      <c r="C258" s="212" t="s">
        <v>739</v>
      </c>
      <c r="D258" s="778"/>
      <c r="E258" s="143"/>
      <c r="F258" s="98"/>
      <c r="G258" s="98"/>
      <c r="H258" s="1305"/>
      <c r="I258" s="98"/>
      <c r="J258" s="202"/>
      <c r="K258" s="203" t="s">
        <v>867</v>
      </c>
      <c r="L258" s="202"/>
    </row>
    <row r="259" spans="1:12" ht="23.1" customHeight="1">
      <c r="A259" s="1340" t="s">
        <v>3683</v>
      </c>
      <c r="B259" s="97" t="s">
        <v>2988</v>
      </c>
      <c r="C259" s="209" t="s">
        <v>864</v>
      </c>
      <c r="D259" s="776" t="s">
        <v>2372</v>
      </c>
      <c r="E259" s="161" t="s">
        <v>97</v>
      </c>
      <c r="F259" s="1026" t="s">
        <v>97</v>
      </c>
      <c r="G259" s="1026">
        <v>10000</v>
      </c>
      <c r="H259" s="1304">
        <v>10000</v>
      </c>
      <c r="I259" s="1026" t="s">
        <v>97</v>
      </c>
      <c r="J259" s="191" t="s">
        <v>820</v>
      </c>
      <c r="K259" s="192" t="s">
        <v>767</v>
      </c>
      <c r="L259" s="191" t="s">
        <v>711</v>
      </c>
    </row>
    <row r="260" spans="1:12" ht="23.1" customHeight="1">
      <c r="A260" s="1341"/>
      <c r="B260" s="940" t="s">
        <v>3455</v>
      </c>
      <c r="C260" s="49" t="s">
        <v>862</v>
      </c>
      <c r="D260" s="777" t="s">
        <v>3397</v>
      </c>
      <c r="E260" s="46"/>
      <c r="F260" s="342"/>
      <c r="G260" s="342"/>
      <c r="H260" s="530"/>
      <c r="I260" s="342"/>
      <c r="J260" s="197" t="s">
        <v>865</v>
      </c>
      <c r="K260" s="196" t="s">
        <v>866</v>
      </c>
      <c r="L260" s="197"/>
    </row>
    <row r="261" spans="1:12" ht="23.1" customHeight="1">
      <c r="A261" s="1342"/>
      <c r="B261" s="676" t="s">
        <v>3339</v>
      </c>
      <c r="C261" s="212" t="s">
        <v>739</v>
      </c>
      <c r="D261" s="778"/>
      <c r="E261" s="143"/>
      <c r="F261" s="98"/>
      <c r="G261" s="98"/>
      <c r="H261" s="1305"/>
      <c r="I261" s="98"/>
      <c r="J261" s="202"/>
      <c r="K261" s="203" t="s">
        <v>867</v>
      </c>
      <c r="L261" s="202"/>
    </row>
    <row r="262" spans="1:12" ht="23.1" customHeight="1">
      <c r="B262" s="18"/>
      <c r="D262" s="1241"/>
      <c r="E262" s="762"/>
      <c r="F262" s="530"/>
      <c r="G262" s="530"/>
      <c r="H262" s="530"/>
      <c r="I262" s="530"/>
    </row>
    <row r="263" spans="1:12" ht="23.1" customHeight="1">
      <c r="B263" s="18"/>
      <c r="D263" s="1241"/>
      <c r="E263" s="762"/>
      <c r="F263" s="530"/>
      <c r="G263" s="530"/>
      <c r="H263" s="530"/>
      <c r="I263" s="530"/>
    </row>
    <row r="264" spans="1:12" ht="23.1" customHeight="1">
      <c r="L264" s="1542">
        <v>57</v>
      </c>
    </row>
    <row r="265" spans="1:12" ht="23.1" customHeight="1">
      <c r="A265" s="1334"/>
      <c r="B265" s="191"/>
      <c r="C265" s="192"/>
      <c r="D265" s="733" t="s">
        <v>278</v>
      </c>
      <c r="E265" s="1873" t="s">
        <v>279</v>
      </c>
      <c r="F265" s="1874"/>
      <c r="G265" s="1874"/>
      <c r="H265" s="1874"/>
      <c r="I265" s="1875"/>
      <c r="J265" s="181" t="s">
        <v>281</v>
      </c>
      <c r="K265" s="181" t="s">
        <v>283</v>
      </c>
      <c r="L265" s="1222" t="s">
        <v>285</v>
      </c>
    </row>
    <row r="266" spans="1:12" ht="23.1" customHeight="1">
      <c r="A266" s="1335" t="s">
        <v>276</v>
      </c>
      <c r="B266" s="183" t="s">
        <v>95</v>
      </c>
      <c r="C266" s="1223" t="s">
        <v>277</v>
      </c>
      <c r="D266" s="734" t="s">
        <v>286</v>
      </c>
      <c r="E266" s="1223">
        <v>2561</v>
      </c>
      <c r="F266" s="1306">
        <v>2562</v>
      </c>
      <c r="G266" s="1302">
        <v>2563</v>
      </c>
      <c r="H266" s="1306">
        <v>2564</v>
      </c>
      <c r="I266" s="1306">
        <v>2565</v>
      </c>
      <c r="J266" s="183" t="s">
        <v>282</v>
      </c>
      <c r="K266" s="183" t="s">
        <v>284</v>
      </c>
      <c r="L266" s="731" t="s">
        <v>329</v>
      </c>
    </row>
    <row r="267" spans="1:12" ht="23.1" customHeight="1">
      <c r="A267" s="1336"/>
      <c r="B267" s="1224"/>
      <c r="C267" s="1220"/>
      <c r="D267" s="735" t="s">
        <v>287</v>
      </c>
      <c r="E267" s="1220" t="s">
        <v>280</v>
      </c>
      <c r="F267" s="1046" t="s">
        <v>280</v>
      </c>
      <c r="G267" s="1303" t="s">
        <v>280</v>
      </c>
      <c r="H267" s="1046" t="s">
        <v>280</v>
      </c>
      <c r="I267" s="1046" t="s">
        <v>280</v>
      </c>
      <c r="J267" s="1224"/>
      <c r="K267" s="1224"/>
      <c r="L267" s="1221" t="s">
        <v>330</v>
      </c>
    </row>
    <row r="268" spans="1:12" ht="23.1" customHeight="1">
      <c r="A268" s="1340" t="s">
        <v>3684</v>
      </c>
      <c r="B268" s="97" t="s">
        <v>2988</v>
      </c>
      <c r="C268" s="191" t="s">
        <v>864</v>
      </c>
      <c r="D268" s="776" t="s">
        <v>1818</v>
      </c>
      <c r="E268" s="161" t="s">
        <v>97</v>
      </c>
      <c r="F268" s="1026" t="s">
        <v>97</v>
      </c>
      <c r="G268" s="1026">
        <v>10000</v>
      </c>
      <c r="H268" s="1304">
        <v>10000</v>
      </c>
      <c r="I268" s="1026" t="s">
        <v>97</v>
      </c>
      <c r="J268" s="191" t="s">
        <v>820</v>
      </c>
      <c r="K268" s="192" t="s">
        <v>767</v>
      </c>
      <c r="L268" s="191" t="s">
        <v>711</v>
      </c>
    </row>
    <row r="269" spans="1:12" ht="23.1" customHeight="1">
      <c r="A269" s="1341"/>
      <c r="B269" s="940" t="s">
        <v>3340</v>
      </c>
      <c r="C269" s="197" t="s">
        <v>862</v>
      </c>
      <c r="D269" s="777" t="s">
        <v>3397</v>
      </c>
      <c r="E269" s="46"/>
      <c r="F269" s="342"/>
      <c r="G269" s="342"/>
      <c r="H269" s="530"/>
      <c r="I269" s="342"/>
      <c r="J269" s="197" t="s">
        <v>865</v>
      </c>
      <c r="K269" s="196" t="s">
        <v>866</v>
      </c>
      <c r="L269" s="197"/>
    </row>
    <row r="270" spans="1:12" ht="23.1" customHeight="1">
      <c r="A270" s="1342"/>
      <c r="B270" s="676" t="s">
        <v>3456</v>
      </c>
      <c r="C270" s="202" t="s">
        <v>739</v>
      </c>
      <c r="D270" s="778"/>
      <c r="E270" s="143"/>
      <c r="F270" s="98"/>
      <c r="G270" s="98"/>
      <c r="H270" s="1305"/>
      <c r="I270" s="98"/>
      <c r="J270" s="202"/>
      <c r="K270" s="203" t="s">
        <v>867</v>
      </c>
      <c r="L270" s="202"/>
    </row>
    <row r="271" spans="1:12" ht="23.1" customHeight="1">
      <c r="A271" s="1340" t="s">
        <v>3685</v>
      </c>
      <c r="B271" s="117" t="s">
        <v>2988</v>
      </c>
      <c r="C271" s="191" t="s">
        <v>864</v>
      </c>
      <c r="D271" s="1239" t="s">
        <v>1822</v>
      </c>
      <c r="E271" s="1237"/>
      <c r="F271" s="1314" t="s">
        <v>97</v>
      </c>
      <c r="G271" s="1314">
        <v>30000</v>
      </c>
      <c r="H271" s="1026">
        <v>30000</v>
      </c>
      <c r="I271" s="1314" t="s">
        <v>97</v>
      </c>
      <c r="J271" s="191" t="s">
        <v>820</v>
      </c>
      <c r="K271" s="209" t="s">
        <v>767</v>
      </c>
      <c r="L271" s="191" t="s">
        <v>711</v>
      </c>
    </row>
    <row r="272" spans="1:12" ht="23.1" customHeight="1">
      <c r="A272" s="1341"/>
      <c r="B272" s="570" t="s">
        <v>3402</v>
      </c>
      <c r="C272" s="197" t="s">
        <v>862</v>
      </c>
      <c r="D272" s="777" t="s">
        <v>3457</v>
      </c>
      <c r="E272" s="48"/>
      <c r="F272" s="1300"/>
      <c r="G272" s="1300"/>
      <c r="H272" s="1297"/>
      <c r="I272" s="1300"/>
      <c r="J272" s="197" t="s">
        <v>865</v>
      </c>
      <c r="K272" s="49" t="s">
        <v>866</v>
      </c>
      <c r="L272" s="197"/>
    </row>
    <row r="273" spans="1:12" ht="23.1" customHeight="1">
      <c r="A273" s="1341"/>
      <c r="B273" s="570" t="s">
        <v>3403</v>
      </c>
      <c r="C273" s="197" t="s">
        <v>739</v>
      </c>
      <c r="D273" s="1240"/>
      <c r="E273" s="48"/>
      <c r="F273" s="1300"/>
      <c r="G273" s="1300"/>
      <c r="H273" s="1297"/>
      <c r="I273" s="1300"/>
      <c r="J273" s="197"/>
      <c r="K273" s="49" t="s">
        <v>867</v>
      </c>
      <c r="L273" s="197"/>
    </row>
    <row r="274" spans="1:12" ht="23.1" customHeight="1">
      <c r="A274" s="1341"/>
      <c r="B274" s="570" t="s">
        <v>3404</v>
      </c>
      <c r="C274" s="197"/>
      <c r="D274" s="1240"/>
      <c r="E274" s="48"/>
      <c r="F274" s="1300"/>
      <c r="G274" s="1300"/>
      <c r="H274" s="1297"/>
      <c r="I274" s="1300"/>
      <c r="J274" s="197"/>
      <c r="K274" s="49"/>
      <c r="L274" s="197"/>
    </row>
    <row r="275" spans="1:12" ht="23.1" customHeight="1">
      <c r="A275" s="1341"/>
      <c r="B275" s="570" t="s">
        <v>3405</v>
      </c>
      <c r="C275" s="197"/>
      <c r="D275" s="1240"/>
      <c r="E275" s="48"/>
      <c r="F275" s="1300"/>
      <c r="G275" s="1300"/>
      <c r="H275" s="1297"/>
      <c r="I275" s="1300"/>
      <c r="J275" s="197"/>
      <c r="K275" s="49"/>
      <c r="L275" s="197"/>
    </row>
    <row r="276" spans="1:12" ht="23.1" customHeight="1">
      <c r="A276" s="1341"/>
      <c r="B276" s="570" t="s">
        <v>3406</v>
      </c>
      <c r="C276" s="197"/>
      <c r="D276" s="1240"/>
      <c r="E276" s="48"/>
      <c r="F276" s="1300"/>
      <c r="G276" s="1300"/>
      <c r="H276" s="1297"/>
      <c r="I276" s="1300"/>
      <c r="J276" s="197"/>
      <c r="K276" s="49"/>
      <c r="L276" s="197"/>
    </row>
    <row r="277" spans="1:12" ht="23.1" customHeight="1">
      <c r="A277" s="1341"/>
      <c r="B277" s="570" t="s">
        <v>3407</v>
      </c>
      <c r="C277" s="197"/>
      <c r="D277" s="1240"/>
      <c r="E277" s="48"/>
      <c r="F277" s="1300"/>
      <c r="G277" s="1300"/>
      <c r="H277" s="1297"/>
      <c r="I277" s="1300"/>
      <c r="J277" s="197"/>
      <c r="K277" s="49"/>
      <c r="L277" s="197"/>
    </row>
    <row r="278" spans="1:12" ht="23.1" customHeight="1">
      <c r="A278" s="1341"/>
      <c r="B278" s="570" t="s">
        <v>3408</v>
      </c>
      <c r="C278" s="197"/>
      <c r="D278" s="1240"/>
      <c r="E278" s="48"/>
      <c r="F278" s="1300"/>
      <c r="G278" s="1300"/>
      <c r="H278" s="1297"/>
      <c r="I278" s="1300"/>
      <c r="J278" s="197"/>
      <c r="K278" s="49"/>
      <c r="L278" s="197"/>
    </row>
    <row r="279" spans="1:12" ht="23.1" customHeight="1">
      <c r="A279" s="1341"/>
      <c r="B279" s="570" t="s">
        <v>3409</v>
      </c>
      <c r="C279" s="197"/>
      <c r="D279" s="1240"/>
      <c r="E279" s="48"/>
      <c r="F279" s="1300"/>
      <c r="G279" s="1300"/>
      <c r="H279" s="1297"/>
      <c r="I279" s="1300"/>
      <c r="J279" s="197"/>
      <c r="K279" s="49"/>
      <c r="L279" s="197"/>
    </row>
    <row r="280" spans="1:12" ht="23.1" customHeight="1">
      <c r="A280" s="1341"/>
      <c r="B280" s="570" t="s">
        <v>3410</v>
      </c>
      <c r="C280" s="197"/>
      <c r="D280" s="1240"/>
      <c r="E280" s="48"/>
      <c r="F280" s="1300"/>
      <c r="G280" s="1300"/>
      <c r="H280" s="1297"/>
      <c r="I280" s="1300"/>
      <c r="J280" s="197"/>
      <c r="K280" s="49"/>
      <c r="L280" s="197"/>
    </row>
    <row r="281" spans="1:12" ht="23.1" customHeight="1">
      <c r="A281" s="1342"/>
      <c r="B281" s="118" t="s">
        <v>3411</v>
      </c>
      <c r="C281" s="202"/>
      <c r="D281" s="1254"/>
      <c r="E281" s="47"/>
      <c r="F281" s="1301"/>
      <c r="G281" s="1301"/>
      <c r="H281" s="1299"/>
      <c r="I281" s="1301"/>
      <c r="J281" s="202"/>
      <c r="K281" s="212"/>
      <c r="L281" s="202"/>
    </row>
    <row r="282" spans="1:12" ht="23.1" customHeight="1">
      <c r="A282" s="1340" t="s">
        <v>3466</v>
      </c>
      <c r="B282" s="97" t="s">
        <v>2988</v>
      </c>
      <c r="C282" s="209" t="s">
        <v>864</v>
      </c>
      <c r="D282" s="776" t="s">
        <v>1829</v>
      </c>
      <c r="E282" s="161" t="s">
        <v>97</v>
      </c>
      <c r="F282" s="1026" t="s">
        <v>97</v>
      </c>
      <c r="G282" s="1026">
        <v>10000</v>
      </c>
      <c r="H282" s="1304">
        <v>10000</v>
      </c>
      <c r="I282" s="1026" t="s">
        <v>97</v>
      </c>
      <c r="J282" s="191" t="s">
        <v>820</v>
      </c>
      <c r="K282" s="192" t="s">
        <v>767</v>
      </c>
      <c r="L282" s="191" t="s">
        <v>711</v>
      </c>
    </row>
    <row r="283" spans="1:12" ht="23.1" customHeight="1">
      <c r="A283" s="1341"/>
      <c r="B283" s="940" t="s">
        <v>3419</v>
      </c>
      <c r="C283" s="49" t="s">
        <v>862</v>
      </c>
      <c r="D283" s="777" t="s">
        <v>3397</v>
      </c>
      <c r="E283" s="46"/>
      <c r="F283" s="1297"/>
      <c r="G283" s="1297"/>
      <c r="I283" s="1297"/>
      <c r="J283" s="197" t="s">
        <v>865</v>
      </c>
      <c r="K283" s="196" t="s">
        <v>866</v>
      </c>
      <c r="L283" s="197"/>
    </row>
    <row r="284" spans="1:12" ht="23.1" customHeight="1">
      <c r="A284" s="1341"/>
      <c r="B284" s="940" t="s">
        <v>3420</v>
      </c>
      <c r="C284" s="49" t="s">
        <v>739</v>
      </c>
      <c r="D284" s="777"/>
      <c r="E284" s="46"/>
      <c r="F284" s="1297"/>
      <c r="G284" s="1297"/>
      <c r="I284" s="1297"/>
      <c r="J284" s="197"/>
      <c r="K284" s="196" t="s">
        <v>867</v>
      </c>
      <c r="L284" s="197"/>
    </row>
    <row r="285" spans="1:12" ht="23.1" customHeight="1">
      <c r="A285" s="1342"/>
      <c r="B285" s="676" t="s">
        <v>3421</v>
      </c>
      <c r="C285" s="212"/>
      <c r="D285" s="778"/>
      <c r="E285" s="143"/>
      <c r="F285" s="1299"/>
      <c r="G285" s="1299"/>
      <c r="H285" s="1298"/>
      <c r="I285" s="1299"/>
      <c r="J285" s="202"/>
      <c r="K285" s="203"/>
      <c r="L285" s="202"/>
    </row>
    <row r="286" spans="1:12" ht="23.1" customHeight="1">
      <c r="B286" s="18"/>
      <c r="D286" s="1241"/>
      <c r="E286" s="762"/>
    </row>
    <row r="287" spans="1:12" ht="23.1" customHeight="1">
      <c r="B287" s="18"/>
      <c r="D287" s="1241"/>
      <c r="E287" s="762"/>
      <c r="L287" s="1542">
        <v>58</v>
      </c>
    </row>
    <row r="288" spans="1:12" ht="23.1" customHeight="1">
      <c r="B288" s="18"/>
      <c r="D288" s="1241"/>
      <c r="E288" s="762"/>
    </row>
    <row r="289" spans="1:14" ht="23.1" customHeight="1">
      <c r="A289" s="1334"/>
      <c r="B289" s="191"/>
      <c r="C289" s="192"/>
      <c r="D289" s="733" t="s">
        <v>278</v>
      </c>
      <c r="E289" s="1873" t="s">
        <v>279</v>
      </c>
      <c r="F289" s="1874"/>
      <c r="G289" s="1874"/>
      <c r="H289" s="1874"/>
      <c r="I289" s="1875"/>
      <c r="J289" s="181" t="s">
        <v>281</v>
      </c>
      <c r="K289" s="181" t="s">
        <v>283</v>
      </c>
      <c r="L289" s="1231" t="s">
        <v>285</v>
      </c>
    </row>
    <row r="290" spans="1:14" ht="23.1" customHeight="1">
      <c r="A290" s="1335" t="s">
        <v>276</v>
      </c>
      <c r="B290" s="183" t="s">
        <v>95</v>
      </c>
      <c r="C290" s="1232" t="s">
        <v>277</v>
      </c>
      <c r="D290" s="734" t="s">
        <v>286</v>
      </c>
      <c r="E290" s="1232">
        <v>2561</v>
      </c>
      <c r="F290" s="1306">
        <v>2562</v>
      </c>
      <c r="G290" s="1302">
        <v>2563</v>
      </c>
      <c r="H290" s="1306">
        <v>2564</v>
      </c>
      <c r="I290" s="1306">
        <v>2565</v>
      </c>
      <c r="J290" s="183" t="s">
        <v>282</v>
      </c>
      <c r="K290" s="183" t="s">
        <v>284</v>
      </c>
      <c r="L290" s="731" t="s">
        <v>329</v>
      </c>
    </row>
    <row r="291" spans="1:14" ht="23.1" customHeight="1">
      <c r="A291" s="1336"/>
      <c r="B291" s="1235"/>
      <c r="C291" s="1229"/>
      <c r="D291" s="735" t="s">
        <v>287</v>
      </c>
      <c r="E291" s="1229" t="s">
        <v>280</v>
      </c>
      <c r="F291" s="1046" t="s">
        <v>280</v>
      </c>
      <c r="G291" s="1303" t="s">
        <v>280</v>
      </c>
      <c r="H291" s="1046" t="s">
        <v>280</v>
      </c>
      <c r="I291" s="1046" t="s">
        <v>280</v>
      </c>
      <c r="J291" s="1235"/>
      <c r="K291" s="1235"/>
      <c r="L291" s="1230" t="s">
        <v>330</v>
      </c>
    </row>
    <row r="292" spans="1:14" ht="23.1" customHeight="1">
      <c r="A292" s="1340" t="s">
        <v>3467</v>
      </c>
      <c r="B292" s="97" t="s">
        <v>2988</v>
      </c>
      <c r="C292" s="209" t="s">
        <v>864</v>
      </c>
      <c r="D292" s="776" t="s">
        <v>1828</v>
      </c>
      <c r="E292" s="161" t="s">
        <v>97</v>
      </c>
      <c r="F292" s="677" t="s">
        <v>97</v>
      </c>
      <c r="G292" s="1315">
        <v>21000</v>
      </c>
      <c r="H292" s="1316">
        <v>21000</v>
      </c>
      <c r="I292" s="677" t="s">
        <v>97</v>
      </c>
      <c r="J292" s="197" t="s">
        <v>820</v>
      </c>
      <c r="K292" s="196" t="s">
        <v>767</v>
      </c>
      <c r="L292" s="197" t="s">
        <v>711</v>
      </c>
    </row>
    <row r="293" spans="1:14" ht="23.1" customHeight="1">
      <c r="A293" s="1341"/>
      <c r="B293" s="940" t="s">
        <v>3412</v>
      </c>
      <c r="C293" s="49" t="s">
        <v>862</v>
      </c>
      <c r="D293" s="777" t="s">
        <v>3401</v>
      </c>
      <c r="E293" s="46"/>
      <c r="F293" s="1297"/>
      <c r="G293" s="1297"/>
      <c r="I293" s="1297"/>
      <c r="J293" s="197" t="s">
        <v>865</v>
      </c>
      <c r="K293" s="196" t="s">
        <v>866</v>
      </c>
      <c r="L293" s="197"/>
    </row>
    <row r="294" spans="1:14" ht="23.1" customHeight="1">
      <c r="A294" s="1341"/>
      <c r="B294" s="940" t="s">
        <v>3413</v>
      </c>
      <c r="C294" s="49" t="s">
        <v>739</v>
      </c>
      <c r="D294" s="777"/>
      <c r="E294" s="46"/>
      <c r="F294" s="1297"/>
      <c r="G294" s="1297"/>
      <c r="I294" s="1297"/>
      <c r="J294" s="197"/>
      <c r="K294" s="196" t="s">
        <v>867</v>
      </c>
      <c r="L294" s="197"/>
    </row>
    <row r="295" spans="1:14" ht="23.1" customHeight="1">
      <c r="A295" s="1341"/>
      <c r="B295" s="940" t="s">
        <v>3414</v>
      </c>
      <c r="C295" s="49"/>
      <c r="D295" s="777"/>
      <c r="E295" s="46"/>
      <c r="F295" s="1297"/>
      <c r="G295" s="1297"/>
      <c r="I295" s="1297"/>
      <c r="J295" s="197"/>
      <c r="L295" s="197"/>
    </row>
    <row r="296" spans="1:14" s="960" customFormat="1" ht="23.1" customHeight="1">
      <c r="A296" s="1341"/>
      <c r="B296" s="940" t="s">
        <v>3415</v>
      </c>
      <c r="C296" s="49"/>
      <c r="D296" s="777"/>
      <c r="E296" s="46"/>
      <c r="F296" s="1297"/>
      <c r="G296" s="1297"/>
      <c r="H296" s="893"/>
      <c r="I296" s="1297"/>
      <c r="J296" s="197"/>
      <c r="K296" s="196"/>
      <c r="L296" s="197"/>
      <c r="M296" s="962"/>
    </row>
    <row r="297" spans="1:14" ht="23.1" customHeight="1">
      <c r="A297" s="1341"/>
      <c r="B297" s="940" t="s">
        <v>3416</v>
      </c>
      <c r="C297" s="49"/>
      <c r="D297" s="777"/>
      <c r="E297" s="46"/>
      <c r="F297" s="1297"/>
      <c r="G297" s="1297"/>
      <c r="I297" s="1297"/>
      <c r="J297" s="197"/>
      <c r="L297" s="197"/>
    </row>
    <row r="298" spans="1:14" ht="23.1" customHeight="1">
      <c r="A298" s="1341"/>
      <c r="B298" s="1242" t="s">
        <v>3417</v>
      </c>
      <c r="C298" s="49"/>
      <c r="D298" s="777"/>
      <c r="E298" s="46"/>
      <c r="F298" s="1297"/>
      <c r="G298" s="1297"/>
      <c r="I298" s="1297"/>
      <c r="J298" s="197"/>
      <c r="L298" s="197"/>
    </row>
    <row r="299" spans="1:14" ht="23.1" customHeight="1">
      <c r="A299" s="1342"/>
      <c r="B299" s="676" t="s">
        <v>3418</v>
      </c>
      <c r="C299" s="212"/>
      <c r="D299" s="778"/>
      <c r="E299" s="143"/>
      <c r="F299" s="1299"/>
      <c r="G299" s="1299"/>
      <c r="H299" s="1298"/>
      <c r="I299" s="1299"/>
      <c r="J299" s="202"/>
      <c r="K299" s="203"/>
      <c r="L299" s="202"/>
    </row>
    <row r="300" spans="1:14" ht="23.1" customHeight="1">
      <c r="A300" s="1340" t="s">
        <v>3468</v>
      </c>
      <c r="B300" s="569" t="s">
        <v>2988</v>
      </c>
      <c r="C300" s="191" t="s">
        <v>864</v>
      </c>
      <c r="D300" s="776" t="s">
        <v>1824</v>
      </c>
      <c r="E300" s="161" t="s">
        <v>97</v>
      </c>
      <c r="F300" s="677" t="s">
        <v>97</v>
      </c>
      <c r="G300" s="1315">
        <v>21000</v>
      </c>
      <c r="H300" s="1316">
        <v>21000</v>
      </c>
      <c r="I300" s="677" t="s">
        <v>97</v>
      </c>
      <c r="J300" s="198" t="s">
        <v>820</v>
      </c>
      <c r="K300" s="191" t="s">
        <v>767</v>
      </c>
      <c r="L300" s="191" t="s">
        <v>711</v>
      </c>
    </row>
    <row r="301" spans="1:14" ht="23.1" customHeight="1">
      <c r="A301" s="1341"/>
      <c r="B301" s="570" t="s">
        <v>3422</v>
      </c>
      <c r="C301" s="197" t="s">
        <v>862</v>
      </c>
      <c r="D301" s="777" t="s">
        <v>3401</v>
      </c>
      <c r="E301" s="46"/>
      <c r="F301" s="1297"/>
      <c r="G301" s="1297"/>
      <c r="I301" s="1297"/>
      <c r="J301" s="44" t="s">
        <v>865</v>
      </c>
      <c r="K301" s="197" t="s">
        <v>866</v>
      </c>
      <c r="L301" s="197"/>
      <c r="N301" s="196">
        <f>M302600</f>
        <v>0</v>
      </c>
    </row>
    <row r="302" spans="1:14" ht="23.1" customHeight="1">
      <c r="A302" s="1341"/>
      <c r="B302" s="570" t="s">
        <v>3423</v>
      </c>
      <c r="C302" s="197" t="s">
        <v>739</v>
      </c>
      <c r="D302" s="777"/>
      <c r="E302" s="46"/>
      <c r="F302" s="1297"/>
      <c r="G302" s="1297"/>
      <c r="I302" s="1297"/>
      <c r="J302" s="44"/>
      <c r="K302" s="197" t="s">
        <v>867</v>
      </c>
      <c r="L302" s="197"/>
      <c r="N302" s="196">
        <v>4</v>
      </c>
    </row>
    <row r="303" spans="1:14" ht="23.1" customHeight="1">
      <c r="A303" s="1341"/>
      <c r="B303" s="570" t="s">
        <v>3424</v>
      </c>
      <c r="C303" s="197"/>
      <c r="D303" s="777"/>
      <c r="E303" s="46"/>
      <c r="F303" s="1297"/>
      <c r="G303" s="1297"/>
      <c r="I303" s="1297"/>
      <c r="J303" s="44"/>
      <c r="K303" s="197"/>
      <c r="L303" s="197"/>
      <c r="N303" s="196">
        <v>31</v>
      </c>
    </row>
    <row r="304" spans="1:14" ht="23.1" customHeight="1">
      <c r="A304" s="1341"/>
      <c r="B304" s="570" t="s">
        <v>3425</v>
      </c>
      <c r="C304" s="197"/>
      <c r="D304" s="777"/>
      <c r="E304" s="46"/>
      <c r="F304" s="1297"/>
      <c r="G304" s="1297"/>
      <c r="I304" s="1297"/>
      <c r="J304" s="44"/>
      <c r="K304" s="197"/>
      <c r="L304" s="197"/>
      <c r="N304" s="196">
        <v>30</v>
      </c>
    </row>
    <row r="305" spans="1:14" ht="23.1" customHeight="1">
      <c r="A305" s="1341"/>
      <c r="B305" s="18" t="s">
        <v>3426</v>
      </c>
      <c r="C305" s="197"/>
      <c r="D305" s="1241"/>
      <c r="E305" s="46"/>
      <c r="F305" s="1300"/>
      <c r="G305" s="1297"/>
      <c r="I305" s="1297"/>
      <c r="K305" s="197"/>
      <c r="L305" s="197"/>
      <c r="N305" s="196">
        <v>31</v>
      </c>
    </row>
    <row r="306" spans="1:14" ht="23.1" customHeight="1">
      <c r="A306" s="1334" t="s">
        <v>3469</v>
      </c>
      <c r="B306" s="675" t="s">
        <v>4026</v>
      </c>
      <c r="C306" s="191" t="s">
        <v>864</v>
      </c>
      <c r="D306" s="776" t="s">
        <v>1822</v>
      </c>
      <c r="E306" s="161" t="s">
        <v>97</v>
      </c>
      <c r="F306" s="1026" t="s">
        <v>97</v>
      </c>
      <c r="G306" s="1026" t="s">
        <v>97</v>
      </c>
      <c r="H306" s="1327">
        <v>230000</v>
      </c>
      <c r="I306" s="1026" t="s">
        <v>97</v>
      </c>
      <c r="J306" s="198" t="s">
        <v>820</v>
      </c>
      <c r="K306" s="191" t="s">
        <v>767</v>
      </c>
      <c r="L306" s="191" t="s">
        <v>711</v>
      </c>
      <c r="N306" s="196">
        <v>31</v>
      </c>
    </row>
    <row r="307" spans="1:14" ht="23.1" customHeight="1">
      <c r="A307" s="1335"/>
      <c r="B307" s="940" t="s">
        <v>4027</v>
      </c>
      <c r="C307" s="197" t="s">
        <v>862</v>
      </c>
      <c r="D307" s="777"/>
      <c r="E307" s="46"/>
      <c r="F307" s="1297"/>
      <c r="G307" s="1297"/>
      <c r="I307" s="1297"/>
      <c r="J307" s="44" t="s">
        <v>865</v>
      </c>
      <c r="K307" s="197" t="s">
        <v>866</v>
      </c>
      <c r="L307" s="197"/>
      <c r="N307" s="196">
        <v>30</v>
      </c>
    </row>
    <row r="308" spans="1:14" ht="23.1" customHeight="1">
      <c r="A308" s="1336"/>
      <c r="B308" s="676"/>
      <c r="C308" s="197" t="s">
        <v>739</v>
      </c>
      <c r="D308" s="778"/>
      <c r="E308" s="143"/>
      <c r="F308" s="1299"/>
      <c r="G308" s="1299"/>
      <c r="H308" s="1298"/>
      <c r="I308" s="1299"/>
      <c r="J308" s="44"/>
      <c r="K308" s="197" t="s">
        <v>867</v>
      </c>
      <c r="L308" s="197"/>
      <c r="N308" s="196">
        <f>SUM(N301:N307)</f>
        <v>157</v>
      </c>
    </row>
    <row r="309" spans="1:14" ht="23.1" customHeight="1">
      <c r="A309" s="1616" t="s">
        <v>26</v>
      </c>
      <c r="B309" s="1793" t="s">
        <v>3976</v>
      </c>
      <c r="C309" s="362" t="s">
        <v>97</v>
      </c>
      <c r="D309" s="1794" t="s">
        <v>97</v>
      </c>
      <c r="E309" s="606" t="s">
        <v>97</v>
      </c>
      <c r="F309" s="606">
        <f>SUM(F82,F115)</f>
        <v>430000</v>
      </c>
      <c r="G309" s="606"/>
      <c r="H309" s="606"/>
      <c r="I309" s="606"/>
      <c r="J309" s="1795" t="s">
        <v>97</v>
      </c>
      <c r="K309" s="362" t="s">
        <v>97</v>
      </c>
      <c r="L309" s="991" t="s">
        <v>97</v>
      </c>
      <c r="N309" s="196">
        <f>157*600</f>
        <v>94200</v>
      </c>
    </row>
    <row r="310" spans="1:14" ht="23.1" customHeight="1">
      <c r="L310" s="1611"/>
    </row>
  </sheetData>
  <mergeCells count="21">
    <mergeCell ref="E289:I289"/>
    <mergeCell ref="E73:I73"/>
    <mergeCell ref="E25:I25"/>
    <mergeCell ref="E241:I241"/>
    <mergeCell ref="E265:I265"/>
    <mergeCell ref="E217:I217"/>
    <mergeCell ref="E169:I169"/>
    <mergeCell ref="E49:I49"/>
    <mergeCell ref="E97:I97"/>
    <mergeCell ref="E121:I121"/>
    <mergeCell ref="E145:I145"/>
    <mergeCell ref="E193:I193"/>
    <mergeCell ref="A5:L5"/>
    <mergeCell ref="A6:L6"/>
    <mergeCell ref="A7:L7"/>
    <mergeCell ref="E9:I9"/>
    <mergeCell ref="K1:L1"/>
    <mergeCell ref="A2:L2"/>
    <mergeCell ref="A3:L3"/>
    <mergeCell ref="A4:L4"/>
    <mergeCell ref="A1:C1"/>
  </mergeCells>
  <pageMargins left="7.874015748031496E-2" right="7.874015748031496E-2" top="0.51181102362204722" bottom="0.11811023622047245" header="0.31496062992125984" footer="0.31496062992125984"/>
  <pageSetup paperSize="9" orientation="landscape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3"/>
  <sheetViews>
    <sheetView view="pageBreakPreview" topLeftCell="A757" zoomScale="130" zoomScaleNormal="120" zoomScaleSheetLayoutView="130" workbookViewId="0">
      <selection activeCell="C811" sqref="C811"/>
    </sheetView>
  </sheetViews>
  <sheetFormatPr defaultColWidth="9" defaultRowHeight="15.75"/>
  <cols>
    <col min="1" max="1" width="4" style="1499" customWidth="1"/>
    <col min="2" max="2" width="26.7109375" style="1499" customWidth="1"/>
    <col min="3" max="3" width="18.5703125" style="1499" customWidth="1"/>
    <col min="4" max="4" width="17.7109375" style="1552" customWidth="1"/>
    <col min="5" max="5" width="7.140625" style="1499" customWidth="1"/>
    <col min="6" max="6" width="8.140625" style="1499" customWidth="1"/>
    <col min="7" max="9" width="8.5703125" style="1499" customWidth="1"/>
    <col min="10" max="10" width="13.5703125" style="1499" customWidth="1"/>
    <col min="11" max="11" width="16.42578125" style="1499" customWidth="1"/>
    <col min="12" max="12" width="5.7109375" style="1499" customWidth="1"/>
    <col min="13" max="16384" width="9" style="1499"/>
  </cols>
  <sheetData>
    <row r="1" spans="1:13" s="196" customFormat="1" ht="23.1" customHeight="1">
      <c r="A1" s="1333" t="s">
        <v>274</v>
      </c>
      <c r="B1" s="1435" t="s">
        <v>3621</v>
      </c>
      <c r="C1" s="1435"/>
      <c r="D1" s="837"/>
      <c r="E1" s="1435"/>
      <c r="F1" s="1435"/>
      <c r="G1" s="1435"/>
      <c r="H1" s="1435"/>
      <c r="I1" s="1435"/>
      <c r="J1" s="1435"/>
      <c r="K1" s="1435"/>
      <c r="L1" s="1588"/>
      <c r="M1" s="20"/>
    </row>
    <row r="2" spans="1:13" s="196" customFormat="1" ht="23.1" customHeight="1">
      <c r="A2" s="1334"/>
      <c r="B2" s="191"/>
      <c r="C2" s="191"/>
      <c r="D2" s="808" t="s">
        <v>278</v>
      </c>
      <c r="E2" s="1873" t="s">
        <v>279</v>
      </c>
      <c r="F2" s="1874"/>
      <c r="G2" s="1874"/>
      <c r="H2" s="1874"/>
      <c r="I2" s="1875"/>
      <c r="J2" s="1436" t="s">
        <v>281</v>
      </c>
      <c r="K2" s="181" t="s">
        <v>283</v>
      </c>
      <c r="L2" s="1589" t="s">
        <v>285</v>
      </c>
      <c r="M2" s="20"/>
    </row>
    <row r="3" spans="1:13" s="196" customFormat="1" ht="23.1" customHeight="1">
      <c r="A3" s="1335" t="s">
        <v>276</v>
      </c>
      <c r="B3" s="183" t="s">
        <v>95</v>
      </c>
      <c r="C3" s="183" t="s">
        <v>277</v>
      </c>
      <c r="D3" s="1553" t="s">
        <v>286</v>
      </c>
      <c r="E3" s="183">
        <v>2561</v>
      </c>
      <c r="F3" s="1437">
        <v>2562</v>
      </c>
      <c r="G3" s="183">
        <v>2563</v>
      </c>
      <c r="H3" s="1437">
        <v>2564</v>
      </c>
      <c r="I3" s="183">
        <v>2565</v>
      </c>
      <c r="J3" s="1437" t="s">
        <v>282</v>
      </c>
      <c r="K3" s="183" t="s">
        <v>284</v>
      </c>
      <c r="L3" s="1590" t="s">
        <v>329</v>
      </c>
      <c r="M3" s="20"/>
    </row>
    <row r="4" spans="1:13" s="196" customFormat="1" ht="23.1" customHeight="1">
      <c r="A4" s="1336"/>
      <c r="B4" s="1440"/>
      <c r="C4" s="1440"/>
      <c r="D4" s="1554" t="s">
        <v>287</v>
      </c>
      <c r="E4" s="1440" t="s">
        <v>280</v>
      </c>
      <c r="F4" s="1307" t="s">
        <v>280</v>
      </c>
      <c r="G4" s="1440" t="s">
        <v>280</v>
      </c>
      <c r="H4" s="1307" t="s">
        <v>280</v>
      </c>
      <c r="I4" s="1440" t="s">
        <v>280</v>
      </c>
      <c r="J4" s="1307"/>
      <c r="K4" s="1440"/>
      <c r="L4" s="1591" t="s">
        <v>330</v>
      </c>
      <c r="M4" s="20"/>
    </row>
    <row r="5" spans="1:13" s="196" customFormat="1" ht="23.1" customHeight="1">
      <c r="A5" s="1337">
        <v>1</v>
      </c>
      <c r="B5" s="192" t="s">
        <v>2746</v>
      </c>
      <c r="C5" s="100" t="s">
        <v>850</v>
      </c>
      <c r="D5" s="1555" t="s">
        <v>2213</v>
      </c>
      <c r="E5" s="150" t="s">
        <v>97</v>
      </c>
      <c r="F5" s="150">
        <f>SUM(G9)</f>
        <v>0</v>
      </c>
      <c r="G5" s="100">
        <v>70000</v>
      </c>
      <c r="H5" s="891" t="s">
        <v>97</v>
      </c>
      <c r="I5" s="150" t="s">
        <v>97</v>
      </c>
      <c r="J5" s="192" t="s">
        <v>803</v>
      </c>
      <c r="K5" s="191" t="s">
        <v>861</v>
      </c>
      <c r="L5" s="1592" t="s">
        <v>711</v>
      </c>
      <c r="M5" s="20"/>
    </row>
    <row r="6" spans="1:13" s="196" customFormat="1" ht="23.1" customHeight="1">
      <c r="A6" s="1338"/>
      <c r="B6" s="196" t="s">
        <v>2412</v>
      </c>
      <c r="C6" s="41" t="s">
        <v>851</v>
      </c>
      <c r="D6" s="1287" t="s">
        <v>2214</v>
      </c>
      <c r="E6" s="151"/>
      <c r="F6" s="41"/>
      <c r="G6" s="41"/>
      <c r="H6" s="51"/>
      <c r="I6" s="41"/>
      <c r="J6" s="196" t="s">
        <v>2325</v>
      </c>
      <c r="K6" s="197" t="s">
        <v>849</v>
      </c>
      <c r="L6" s="1593"/>
      <c r="M6" s="20"/>
    </row>
    <row r="7" spans="1:13" s="196" customFormat="1" ht="23.1" customHeight="1">
      <c r="A7" s="1339"/>
      <c r="B7" s="203"/>
      <c r="C7" s="42"/>
      <c r="D7" s="1288"/>
      <c r="E7" s="152"/>
      <c r="F7" s="42"/>
      <c r="G7" s="42"/>
      <c r="H7" s="52"/>
      <c r="I7" s="42"/>
      <c r="J7" s="203"/>
      <c r="K7" s="202"/>
      <c r="L7" s="514"/>
      <c r="M7" s="20"/>
    </row>
    <row r="8" spans="1:13" s="196" customFormat="1" ht="23.1" customHeight="1">
      <c r="A8" s="1340">
        <v>2</v>
      </c>
      <c r="B8" s="198" t="s">
        <v>2337</v>
      </c>
      <c r="C8" s="100" t="s">
        <v>850</v>
      </c>
      <c r="D8" s="1243" t="s">
        <v>2991</v>
      </c>
      <c r="E8" s="45" t="s">
        <v>97</v>
      </c>
      <c r="F8" s="1796"/>
      <c r="G8" s="161" t="s">
        <v>97</v>
      </c>
      <c r="H8" s="713">
        <v>100000</v>
      </c>
      <c r="I8" s="161" t="s">
        <v>97</v>
      </c>
      <c r="J8" s="192" t="s">
        <v>820</v>
      </c>
      <c r="K8" s="191" t="s">
        <v>852</v>
      </c>
      <c r="L8" s="1592" t="s">
        <v>711</v>
      </c>
      <c r="M8" s="20"/>
    </row>
    <row r="9" spans="1:13" s="196" customFormat="1" ht="23.1" customHeight="1">
      <c r="A9" s="1341"/>
      <c r="B9" s="44" t="s">
        <v>2338</v>
      </c>
      <c r="C9" s="41" t="s">
        <v>2160</v>
      </c>
      <c r="D9" s="1244" t="s">
        <v>2992</v>
      </c>
      <c r="E9" s="46" t="s">
        <v>115</v>
      </c>
      <c r="F9" s="762"/>
      <c r="G9" s="46"/>
      <c r="H9" s="762"/>
      <c r="I9" s="46"/>
      <c r="J9" s="196" t="s">
        <v>768</v>
      </c>
      <c r="K9" s="197" t="s">
        <v>853</v>
      </c>
      <c r="L9" s="1593"/>
      <c r="M9" s="20"/>
    </row>
    <row r="10" spans="1:13" s="196" customFormat="1" ht="23.1" customHeight="1">
      <c r="A10" s="1341"/>
      <c r="B10" s="44"/>
      <c r="C10" s="41" t="s">
        <v>855</v>
      </c>
      <c r="D10" s="1244" t="s">
        <v>2993</v>
      </c>
      <c r="E10" s="46"/>
      <c r="F10" s="762"/>
      <c r="G10" s="46"/>
      <c r="H10" s="762"/>
      <c r="I10" s="46"/>
      <c r="K10" s="197" t="s">
        <v>854</v>
      </c>
      <c r="L10" s="1593"/>
      <c r="M10" s="20"/>
    </row>
    <row r="11" spans="1:13" s="196" customFormat="1" ht="23.1" customHeight="1">
      <c r="A11" s="1342"/>
      <c r="B11" s="201"/>
      <c r="C11" s="42"/>
      <c r="D11" s="1556" t="s">
        <v>3458</v>
      </c>
      <c r="E11" s="143"/>
      <c r="F11" s="147"/>
      <c r="G11" s="143"/>
      <c r="H11" s="147"/>
      <c r="I11" s="143"/>
      <c r="J11" s="203"/>
      <c r="K11" s="202"/>
      <c r="L11" s="514"/>
      <c r="M11" s="20"/>
    </row>
    <row r="12" spans="1:13" s="196" customFormat="1" ht="23.1" customHeight="1">
      <c r="A12" s="1337">
        <v>3</v>
      </c>
      <c r="B12" s="192" t="s">
        <v>2747</v>
      </c>
      <c r="C12" s="100" t="s">
        <v>850</v>
      </c>
      <c r="D12" s="1555" t="s">
        <v>2213</v>
      </c>
      <c r="E12" s="150" t="s">
        <v>97</v>
      </c>
      <c r="F12" s="150" t="s">
        <v>97</v>
      </c>
      <c r="G12" s="100">
        <v>91000</v>
      </c>
      <c r="H12" s="703" t="s">
        <v>97</v>
      </c>
      <c r="I12" s="161" t="s">
        <v>97</v>
      </c>
      <c r="J12" s="192" t="s">
        <v>820</v>
      </c>
      <c r="K12" s="191" t="s">
        <v>852</v>
      </c>
      <c r="L12" s="1592" t="s">
        <v>711</v>
      </c>
      <c r="M12" s="20"/>
    </row>
    <row r="13" spans="1:13" s="196" customFormat="1" ht="23.1" customHeight="1">
      <c r="A13" s="1338"/>
      <c r="B13" s="196" t="s">
        <v>2748</v>
      </c>
      <c r="C13" s="41" t="s">
        <v>851</v>
      </c>
      <c r="D13" s="1287" t="s">
        <v>2009</v>
      </c>
      <c r="E13" s="151"/>
      <c r="F13" s="41"/>
      <c r="G13" s="41"/>
      <c r="H13" s="48"/>
      <c r="I13" s="46"/>
      <c r="J13" s="196" t="s">
        <v>768</v>
      </c>
      <c r="K13" s="197" t="s">
        <v>853</v>
      </c>
      <c r="L13" s="1593"/>
      <c r="M13" s="20"/>
    </row>
    <row r="14" spans="1:13" s="196" customFormat="1" ht="23.1" customHeight="1">
      <c r="A14" s="1339"/>
      <c r="B14" s="203"/>
      <c r="C14" s="42"/>
      <c r="D14" s="1288"/>
      <c r="E14" s="152"/>
      <c r="F14" s="42"/>
      <c r="G14" s="42"/>
      <c r="H14" s="47"/>
      <c r="I14" s="143"/>
      <c r="J14" s="203"/>
      <c r="K14" s="202" t="s">
        <v>854</v>
      </c>
      <c r="L14" s="514"/>
      <c r="M14" s="20"/>
    </row>
    <row r="15" spans="1:13" s="196" customFormat="1" ht="23.1" customHeight="1">
      <c r="A15" s="1334">
        <v>4</v>
      </c>
      <c r="B15" s="191" t="s">
        <v>2393</v>
      </c>
      <c r="C15" s="61" t="s">
        <v>850</v>
      </c>
      <c r="D15" s="1557" t="s">
        <v>1805</v>
      </c>
      <c r="E15" s="1441" t="s">
        <v>97</v>
      </c>
      <c r="F15" s="161">
        <v>100000</v>
      </c>
      <c r="G15" s="703" t="s">
        <v>97</v>
      </c>
      <c r="H15" s="161" t="s">
        <v>97</v>
      </c>
      <c r="I15" s="703" t="s">
        <v>97</v>
      </c>
      <c r="J15" s="191" t="s">
        <v>820</v>
      </c>
      <c r="K15" s="198" t="s">
        <v>2394</v>
      </c>
      <c r="L15" s="1592" t="s">
        <v>711</v>
      </c>
      <c r="M15" s="20"/>
    </row>
    <row r="16" spans="1:13" s="196" customFormat="1" ht="23.1" customHeight="1">
      <c r="A16" s="1335"/>
      <c r="B16" s="197" t="s">
        <v>2395</v>
      </c>
      <c r="C16" s="119" t="s">
        <v>2160</v>
      </c>
      <c r="D16" s="1594" t="s">
        <v>3443</v>
      </c>
      <c r="E16" s="48" t="s">
        <v>115</v>
      </c>
      <c r="F16" s="46"/>
      <c r="G16" s="48"/>
      <c r="H16" s="46"/>
      <c r="I16" s="762"/>
      <c r="J16" s="197" t="s">
        <v>768</v>
      </c>
      <c r="K16" s="44" t="s">
        <v>2396</v>
      </c>
      <c r="L16" s="1593"/>
      <c r="M16" s="20"/>
    </row>
    <row r="17" spans="1:13" s="196" customFormat="1" ht="23.1" customHeight="1">
      <c r="A17" s="1335"/>
      <c r="B17" s="197"/>
      <c r="C17" s="119" t="s">
        <v>855</v>
      </c>
      <c r="D17" s="1594" t="s">
        <v>3444</v>
      </c>
      <c r="E17" s="48"/>
      <c r="F17" s="46"/>
      <c r="G17" s="48"/>
      <c r="H17" s="46"/>
      <c r="I17" s="762"/>
      <c r="J17" s="197"/>
      <c r="K17" s="44"/>
      <c r="L17" s="1593"/>
      <c r="M17" s="20"/>
    </row>
    <row r="18" spans="1:13" s="196" customFormat="1" ht="23.1" customHeight="1">
      <c r="A18" s="1335"/>
      <c r="B18" s="197"/>
      <c r="C18" s="119"/>
      <c r="D18" s="1594" t="s">
        <v>2397</v>
      </c>
      <c r="E18" s="48"/>
      <c r="F18" s="143"/>
      <c r="G18" s="48"/>
      <c r="H18" s="46"/>
      <c r="I18" s="762"/>
      <c r="J18" s="197"/>
      <c r="K18" s="44"/>
      <c r="L18" s="1593"/>
      <c r="M18" s="20"/>
    </row>
    <row r="19" spans="1:13" s="196" customFormat="1" ht="23.1" customHeight="1">
      <c r="A19" s="1337">
        <v>5</v>
      </c>
      <c r="B19" s="192" t="s">
        <v>2749</v>
      </c>
      <c r="C19" s="100" t="s">
        <v>850</v>
      </c>
      <c r="D19" s="1555" t="s">
        <v>1807</v>
      </c>
      <c r="E19" s="1441" t="s">
        <v>97</v>
      </c>
      <c r="F19" s="703">
        <v>100000</v>
      </c>
      <c r="G19" s="703">
        <v>100000</v>
      </c>
      <c r="H19" s="161" t="s">
        <v>97</v>
      </c>
      <c r="I19" s="713" t="s">
        <v>97</v>
      </c>
      <c r="J19" s="191" t="s">
        <v>820</v>
      </c>
      <c r="K19" s="191" t="s">
        <v>852</v>
      </c>
      <c r="L19" s="1592" t="s">
        <v>711</v>
      </c>
      <c r="M19" s="20"/>
    </row>
    <row r="20" spans="1:13" s="196" customFormat="1" ht="23.1" customHeight="1">
      <c r="A20" s="1338"/>
      <c r="B20" s="196" t="s">
        <v>2725</v>
      </c>
      <c r="C20" s="41" t="s">
        <v>2160</v>
      </c>
      <c r="D20" s="1287"/>
      <c r="E20" s="48" t="s">
        <v>115</v>
      </c>
      <c r="F20" s="48"/>
      <c r="G20" s="48"/>
      <c r="H20" s="46"/>
      <c r="I20" s="762"/>
      <c r="J20" s="197" t="s">
        <v>768</v>
      </c>
      <c r="K20" s="197" t="s">
        <v>853</v>
      </c>
      <c r="L20" s="1593"/>
      <c r="M20" s="20"/>
    </row>
    <row r="21" spans="1:13" s="196" customFormat="1" ht="23.1" customHeight="1">
      <c r="A21" s="1339"/>
      <c r="B21" s="203" t="s">
        <v>2724</v>
      </c>
      <c r="C21" s="42" t="s">
        <v>855</v>
      </c>
      <c r="D21" s="1288"/>
      <c r="E21" s="47"/>
      <c r="F21" s="47"/>
      <c r="G21" s="47"/>
      <c r="H21" s="143"/>
      <c r="I21" s="147"/>
      <c r="J21" s="202"/>
      <c r="K21" s="202" t="s">
        <v>854</v>
      </c>
      <c r="L21" s="514"/>
      <c r="M21" s="20"/>
    </row>
    <row r="22" spans="1:13" s="196" customFormat="1" ht="23.1" customHeight="1">
      <c r="A22" s="1343"/>
      <c r="C22" s="51"/>
      <c r="D22" s="1287"/>
      <c r="E22" s="722"/>
      <c r="F22" s="722"/>
      <c r="G22" s="51"/>
      <c r="H22" s="51"/>
      <c r="I22" s="51"/>
      <c r="L22" s="513"/>
      <c r="M22" s="20"/>
    </row>
    <row r="23" spans="1:13" s="196" customFormat="1" ht="23.1" customHeight="1">
      <c r="A23" s="1343"/>
      <c r="C23" s="51"/>
      <c r="D23" s="1287"/>
      <c r="E23" s="722"/>
      <c r="F23" s="722"/>
      <c r="G23" s="51"/>
      <c r="H23" s="51"/>
      <c r="I23" s="51"/>
      <c r="L23" s="513"/>
      <c r="M23" s="20"/>
    </row>
    <row r="24" spans="1:13" s="196" customFormat="1" ht="23.1" customHeight="1">
      <c r="A24" s="1343"/>
      <c r="C24" s="51"/>
      <c r="D24" s="1287"/>
      <c r="E24" s="722"/>
      <c r="F24" s="722"/>
      <c r="G24" s="51"/>
      <c r="H24" s="51"/>
      <c r="I24" s="51"/>
      <c r="L24" s="1542">
        <v>60</v>
      </c>
      <c r="M24" s="20"/>
    </row>
    <row r="25" spans="1:13" s="196" customFormat="1" ht="23.1" customHeight="1">
      <c r="A25" s="1334"/>
      <c r="B25" s="191"/>
      <c r="C25" s="191"/>
      <c r="D25" s="808" t="s">
        <v>278</v>
      </c>
      <c r="E25" s="1873" t="s">
        <v>279</v>
      </c>
      <c r="F25" s="1874"/>
      <c r="G25" s="1874"/>
      <c r="H25" s="1874"/>
      <c r="I25" s="1875"/>
      <c r="J25" s="1436" t="s">
        <v>281</v>
      </c>
      <c r="K25" s="181" t="s">
        <v>283</v>
      </c>
      <c r="L25" s="1589" t="s">
        <v>285</v>
      </c>
      <c r="M25" s="20"/>
    </row>
    <row r="26" spans="1:13" s="196" customFormat="1" ht="23.1" customHeight="1">
      <c r="A26" s="1335" t="s">
        <v>276</v>
      </c>
      <c r="B26" s="183" t="s">
        <v>95</v>
      </c>
      <c r="C26" s="183" t="s">
        <v>277</v>
      </c>
      <c r="D26" s="1553" t="s">
        <v>286</v>
      </c>
      <c r="E26" s="183">
        <v>2561</v>
      </c>
      <c r="F26" s="1437">
        <v>2562</v>
      </c>
      <c r="G26" s="183">
        <v>2563</v>
      </c>
      <c r="H26" s="1437">
        <v>2564</v>
      </c>
      <c r="I26" s="183">
        <v>2565</v>
      </c>
      <c r="J26" s="1437" t="s">
        <v>282</v>
      </c>
      <c r="K26" s="183" t="s">
        <v>284</v>
      </c>
      <c r="L26" s="1590" t="s">
        <v>329</v>
      </c>
      <c r="M26" s="20"/>
    </row>
    <row r="27" spans="1:13" s="196" customFormat="1" ht="23.1" customHeight="1">
      <c r="A27" s="1336"/>
      <c r="B27" s="1440"/>
      <c r="C27" s="1440"/>
      <c r="D27" s="1554" t="s">
        <v>287</v>
      </c>
      <c r="E27" s="1440" t="s">
        <v>280</v>
      </c>
      <c r="F27" s="1307" t="s">
        <v>280</v>
      </c>
      <c r="G27" s="1440" t="s">
        <v>280</v>
      </c>
      <c r="H27" s="1307" t="s">
        <v>280</v>
      </c>
      <c r="I27" s="1440" t="s">
        <v>280</v>
      </c>
      <c r="J27" s="1307"/>
      <c r="K27" s="1440"/>
      <c r="L27" s="1591" t="s">
        <v>330</v>
      </c>
      <c r="M27" s="20"/>
    </row>
    <row r="28" spans="1:13" s="196" customFormat="1" ht="23.1" customHeight="1">
      <c r="A28" s="1337">
        <v>6</v>
      </c>
      <c r="B28" s="191" t="s">
        <v>3341</v>
      </c>
      <c r="C28" s="100" t="s">
        <v>850</v>
      </c>
      <c r="D28" s="1555" t="s">
        <v>1807</v>
      </c>
      <c r="E28" s="1441" t="s">
        <v>97</v>
      </c>
      <c r="F28" s="150" t="s">
        <v>97</v>
      </c>
      <c r="G28" s="891">
        <v>50000</v>
      </c>
      <c r="H28" s="100">
        <v>50000</v>
      </c>
      <c r="I28" s="50"/>
      <c r="J28" s="191" t="s">
        <v>820</v>
      </c>
      <c r="K28" s="191" t="s">
        <v>852</v>
      </c>
      <c r="L28" s="1592" t="s">
        <v>711</v>
      </c>
      <c r="M28" s="20"/>
    </row>
    <row r="29" spans="1:13" s="196" customFormat="1" ht="23.1" customHeight="1">
      <c r="A29" s="1338"/>
      <c r="B29" s="197" t="s">
        <v>3342</v>
      </c>
      <c r="C29" s="41" t="s">
        <v>2160</v>
      </c>
      <c r="D29" s="1287" t="s">
        <v>2216</v>
      </c>
      <c r="E29" s="48" t="s">
        <v>115</v>
      </c>
      <c r="F29" s="41"/>
      <c r="G29" s="51"/>
      <c r="H29" s="41"/>
      <c r="I29" s="51"/>
      <c r="J29" s="197" t="s">
        <v>768</v>
      </c>
      <c r="K29" s="197" t="s">
        <v>853</v>
      </c>
      <c r="L29" s="1593"/>
      <c r="M29" s="20"/>
    </row>
    <row r="30" spans="1:13" s="196" customFormat="1" ht="23.1" customHeight="1">
      <c r="A30" s="1339"/>
      <c r="B30" s="202"/>
      <c r="C30" s="41" t="s">
        <v>855</v>
      </c>
      <c r="D30" s="1288"/>
      <c r="E30" s="48"/>
      <c r="F30" s="42"/>
      <c r="G30" s="52"/>
      <c r="H30" s="42"/>
      <c r="I30" s="52"/>
      <c r="J30" s="202"/>
      <c r="K30" s="197" t="s">
        <v>854</v>
      </c>
      <c r="L30" s="1593"/>
      <c r="M30" s="20"/>
    </row>
    <row r="31" spans="1:13" s="196" customFormat="1" ht="23.1" customHeight="1">
      <c r="A31" s="1337">
        <v>7</v>
      </c>
      <c r="B31" s="191" t="s">
        <v>3343</v>
      </c>
      <c r="C31" s="100" t="s">
        <v>850</v>
      </c>
      <c r="D31" s="1555" t="s">
        <v>1807</v>
      </c>
      <c r="E31" s="1441" t="s">
        <v>97</v>
      </c>
      <c r="F31" s="150" t="s">
        <v>97</v>
      </c>
      <c r="G31" s="891" t="s">
        <v>97</v>
      </c>
      <c r="H31" s="100">
        <v>120000</v>
      </c>
      <c r="I31" s="50">
        <v>120000</v>
      </c>
      <c r="J31" s="191" t="s">
        <v>820</v>
      </c>
      <c r="K31" s="191" t="s">
        <v>852</v>
      </c>
      <c r="L31" s="1592" t="s">
        <v>711</v>
      </c>
      <c r="M31" s="20"/>
    </row>
    <row r="32" spans="1:13" s="196" customFormat="1" ht="23.1" customHeight="1">
      <c r="A32" s="1338"/>
      <c r="B32" s="197" t="s">
        <v>3344</v>
      </c>
      <c r="C32" s="41" t="s">
        <v>2160</v>
      </c>
      <c r="D32" s="1287" t="s">
        <v>3345</v>
      </c>
      <c r="E32" s="48" t="s">
        <v>115</v>
      </c>
      <c r="F32" s="151"/>
      <c r="G32" s="722"/>
      <c r="H32" s="41"/>
      <c r="I32" s="51"/>
      <c r="J32" s="197" t="s">
        <v>768</v>
      </c>
      <c r="K32" s="197" t="s">
        <v>853</v>
      </c>
      <c r="L32" s="1593"/>
      <c r="M32" s="20"/>
    </row>
    <row r="33" spans="1:13" s="196" customFormat="1" ht="23.1" customHeight="1">
      <c r="A33" s="1339"/>
      <c r="B33" s="202"/>
      <c r="C33" s="41" t="s">
        <v>855</v>
      </c>
      <c r="D33" s="1288"/>
      <c r="E33" s="48"/>
      <c r="F33" s="152"/>
      <c r="G33" s="892"/>
      <c r="H33" s="42"/>
      <c r="I33" s="52"/>
      <c r="J33" s="202"/>
      <c r="K33" s="197" t="s">
        <v>854</v>
      </c>
      <c r="L33" s="1593"/>
      <c r="M33" s="20"/>
    </row>
    <row r="34" spans="1:13" s="196" customFormat="1" ht="23.1" customHeight="1">
      <c r="A34" s="1337">
        <v>8</v>
      </c>
      <c r="B34" s="198" t="s">
        <v>2750</v>
      </c>
      <c r="C34" s="100" t="s">
        <v>850</v>
      </c>
      <c r="D34" s="1555" t="s">
        <v>1807</v>
      </c>
      <c r="E34" s="1441" t="s">
        <v>97</v>
      </c>
      <c r="F34" s="100"/>
      <c r="G34" s="891" t="s">
        <v>97</v>
      </c>
      <c r="H34" s="1320">
        <v>100000</v>
      </c>
      <c r="I34" s="1475">
        <v>100000</v>
      </c>
      <c r="J34" s="191" t="s">
        <v>820</v>
      </c>
      <c r="K34" s="191" t="s">
        <v>852</v>
      </c>
      <c r="L34" s="1592" t="s">
        <v>711</v>
      </c>
      <c r="M34" s="20"/>
    </row>
    <row r="35" spans="1:13" s="196" customFormat="1" ht="23.1" customHeight="1">
      <c r="A35" s="1338"/>
      <c r="B35" s="44" t="s">
        <v>2751</v>
      </c>
      <c r="C35" s="41" t="s">
        <v>2160</v>
      </c>
      <c r="D35" s="1287" t="s">
        <v>2994</v>
      </c>
      <c r="E35" s="48" t="s">
        <v>115</v>
      </c>
      <c r="F35" s="41"/>
      <c r="G35" s="722"/>
      <c r="H35" s="1476"/>
      <c r="I35" s="1477"/>
      <c r="J35" s="197" t="s">
        <v>768</v>
      </c>
      <c r="K35" s="197" t="s">
        <v>853</v>
      </c>
      <c r="L35" s="1593"/>
      <c r="M35" s="724"/>
    </row>
    <row r="36" spans="1:13" s="196" customFormat="1" ht="23.1" customHeight="1">
      <c r="A36" s="1339"/>
      <c r="B36" s="201"/>
      <c r="C36" s="42" t="s">
        <v>855</v>
      </c>
      <c r="D36" s="1288"/>
      <c r="E36" s="47"/>
      <c r="F36" s="42"/>
      <c r="G36" s="892"/>
      <c r="H36" s="1478"/>
      <c r="I36" s="1479"/>
      <c r="J36" s="202"/>
      <c r="K36" s="202" t="s">
        <v>854</v>
      </c>
      <c r="L36" s="514"/>
      <c r="M36" s="20"/>
    </row>
    <row r="37" spans="1:13" s="196" customFormat="1" ht="23.1" customHeight="1">
      <c r="A37" s="1340">
        <v>9</v>
      </c>
      <c r="B37" s="198" t="s">
        <v>3459</v>
      </c>
      <c r="C37" s="100" t="s">
        <v>850</v>
      </c>
      <c r="D37" s="1555" t="s">
        <v>1807</v>
      </c>
      <c r="E37" s="1441" t="s">
        <v>97</v>
      </c>
      <c r="F37" s="100">
        <v>100000</v>
      </c>
      <c r="G37" s="150" t="s">
        <v>97</v>
      </c>
      <c r="H37" s="150" t="s">
        <v>97</v>
      </c>
      <c r="I37" s="100">
        <v>100000</v>
      </c>
      <c r="J37" s="191" t="s">
        <v>820</v>
      </c>
      <c r="K37" s="191" t="s">
        <v>852</v>
      </c>
      <c r="L37" s="1592" t="s">
        <v>711</v>
      </c>
      <c r="M37" s="20"/>
    </row>
    <row r="38" spans="1:13" s="196" customFormat="1" ht="23.1" customHeight="1">
      <c r="A38" s="1342"/>
      <c r="B38" s="201" t="s">
        <v>3446</v>
      </c>
      <c r="C38" s="42" t="s">
        <v>851</v>
      </c>
      <c r="D38" s="1288" t="s">
        <v>2009</v>
      </c>
      <c r="E38" s="47" t="s">
        <v>115</v>
      </c>
      <c r="F38" s="42"/>
      <c r="G38" s="152"/>
      <c r="H38" s="152"/>
      <c r="I38" s="42"/>
      <c r="J38" s="202" t="s">
        <v>768</v>
      </c>
      <c r="K38" s="202" t="s">
        <v>853</v>
      </c>
      <c r="L38" s="514"/>
      <c r="M38" s="20"/>
    </row>
    <row r="39" spans="1:13" s="196" customFormat="1" ht="23.1" customHeight="1">
      <c r="A39" s="1337">
        <v>10</v>
      </c>
      <c r="B39" s="192" t="s">
        <v>2744</v>
      </c>
      <c r="C39" s="100" t="s">
        <v>850</v>
      </c>
      <c r="D39" s="1555" t="s">
        <v>1807</v>
      </c>
      <c r="E39" s="1441" t="s">
        <v>97</v>
      </c>
      <c r="F39" s="100">
        <v>100000</v>
      </c>
      <c r="G39" s="150" t="s">
        <v>97</v>
      </c>
      <c r="H39" s="150" t="s">
        <v>97</v>
      </c>
      <c r="I39" s="150" t="s">
        <v>97</v>
      </c>
      <c r="J39" s="191" t="s">
        <v>820</v>
      </c>
      <c r="K39" s="191" t="s">
        <v>852</v>
      </c>
      <c r="L39" s="1592" t="s">
        <v>711</v>
      </c>
      <c r="M39" s="20"/>
    </row>
    <row r="40" spans="1:13" s="196" customFormat="1" ht="23.1" customHeight="1">
      <c r="A40" s="1338"/>
      <c r="B40" s="196" t="s">
        <v>2745</v>
      </c>
      <c r="C40" s="41" t="s">
        <v>851</v>
      </c>
      <c r="D40" s="1287" t="s">
        <v>3445</v>
      </c>
      <c r="E40" s="48" t="s">
        <v>115</v>
      </c>
      <c r="F40" s="41"/>
      <c r="G40" s="151"/>
      <c r="H40" s="151"/>
      <c r="I40" s="151"/>
      <c r="J40" s="197" t="s">
        <v>768</v>
      </c>
      <c r="K40" s="197" t="s">
        <v>853</v>
      </c>
      <c r="L40" s="1593"/>
      <c r="M40" s="20"/>
    </row>
    <row r="41" spans="1:13" s="196" customFormat="1" ht="23.1" customHeight="1">
      <c r="A41" s="1339"/>
      <c r="B41" s="203"/>
      <c r="C41" s="42"/>
      <c r="D41" s="1288"/>
      <c r="E41" s="47"/>
      <c r="F41" s="42"/>
      <c r="G41" s="152"/>
      <c r="H41" s="152" t="s">
        <v>1227</v>
      </c>
      <c r="I41" s="152"/>
      <c r="J41" s="202"/>
      <c r="K41" s="197" t="s">
        <v>854</v>
      </c>
      <c r="L41" s="1593"/>
      <c r="M41" s="20"/>
    </row>
    <row r="42" spans="1:13" s="196" customFormat="1" ht="23.1" customHeight="1">
      <c r="A42" s="1337">
        <v>11</v>
      </c>
      <c r="B42" s="192" t="s">
        <v>2752</v>
      </c>
      <c r="C42" s="100" t="s">
        <v>850</v>
      </c>
      <c r="D42" s="1555" t="s">
        <v>1810</v>
      </c>
      <c r="E42" s="1441" t="s">
        <v>97</v>
      </c>
      <c r="F42" s="100" t="s">
        <v>97</v>
      </c>
      <c r="G42" s="100">
        <v>65000</v>
      </c>
      <c r="H42" s="150" t="s">
        <v>97</v>
      </c>
      <c r="I42" s="150" t="s">
        <v>97</v>
      </c>
      <c r="J42" s="191" t="s">
        <v>820</v>
      </c>
      <c r="K42" s="191" t="s">
        <v>852</v>
      </c>
      <c r="L42" s="1592" t="s">
        <v>711</v>
      </c>
      <c r="M42" s="20"/>
    </row>
    <row r="43" spans="1:13" s="196" customFormat="1" ht="23.1" customHeight="1">
      <c r="A43" s="1338"/>
      <c r="B43" s="196" t="s">
        <v>2753</v>
      </c>
      <c r="C43" s="41" t="s">
        <v>2160</v>
      </c>
      <c r="D43" s="1287" t="s">
        <v>2216</v>
      </c>
      <c r="E43" s="48" t="s">
        <v>115</v>
      </c>
      <c r="F43" s="41"/>
      <c r="G43" s="41"/>
      <c r="H43" s="151"/>
      <c r="I43" s="151"/>
      <c r="J43" s="197" t="s">
        <v>768</v>
      </c>
      <c r="K43" s="197" t="s">
        <v>853</v>
      </c>
      <c r="L43" s="1593"/>
      <c r="M43" s="20"/>
    </row>
    <row r="44" spans="1:13" s="196" customFormat="1" ht="23.1" customHeight="1">
      <c r="A44" s="1339"/>
      <c r="B44" s="203"/>
      <c r="C44" s="42" t="s">
        <v>855</v>
      </c>
      <c r="D44" s="1288"/>
      <c r="E44" s="47"/>
      <c r="F44" s="42"/>
      <c r="G44" s="42"/>
      <c r="H44" s="152" t="s">
        <v>1227</v>
      </c>
      <c r="I44" s="152"/>
      <c r="J44" s="202"/>
      <c r="K44" s="202" t="s">
        <v>854</v>
      </c>
      <c r="L44" s="514"/>
      <c r="M44" s="20"/>
    </row>
    <row r="45" spans="1:13" s="196" customFormat="1" ht="23.1" customHeight="1">
      <c r="A45" s="1333"/>
      <c r="D45" s="1244"/>
      <c r="L45" s="513"/>
      <c r="M45" s="20"/>
    </row>
    <row r="46" spans="1:13" s="196" customFormat="1" ht="23.1" customHeight="1">
      <c r="A46" s="1333"/>
      <c r="D46" s="1244"/>
      <c r="L46" s="513"/>
      <c r="M46" s="20"/>
    </row>
    <row r="47" spans="1:13" s="196" customFormat="1" ht="23.1" customHeight="1">
      <c r="A47" s="1333"/>
      <c r="D47" s="1244"/>
      <c r="L47" s="513"/>
      <c r="M47" s="20"/>
    </row>
    <row r="48" spans="1:13" s="196" customFormat="1" ht="23.1" customHeight="1">
      <c r="A48" s="1333"/>
      <c r="D48" s="1244"/>
      <c r="L48" s="1542">
        <v>61</v>
      </c>
      <c r="M48" s="20"/>
    </row>
    <row r="49" spans="1:13" s="196" customFormat="1" ht="23.1" customHeight="1">
      <c r="A49" s="1334"/>
      <c r="B49" s="191"/>
      <c r="C49" s="191"/>
      <c r="D49" s="808" t="s">
        <v>278</v>
      </c>
      <c r="E49" s="1873" t="s">
        <v>279</v>
      </c>
      <c r="F49" s="1874"/>
      <c r="G49" s="1874"/>
      <c r="H49" s="1874"/>
      <c r="I49" s="1875"/>
      <c r="J49" s="1436" t="s">
        <v>281</v>
      </c>
      <c r="K49" s="181" t="s">
        <v>283</v>
      </c>
      <c r="L49" s="1589" t="s">
        <v>285</v>
      </c>
      <c r="M49" s="20"/>
    </row>
    <row r="50" spans="1:13" s="196" customFormat="1" ht="23.1" customHeight="1">
      <c r="A50" s="1335" t="s">
        <v>276</v>
      </c>
      <c r="B50" s="183" t="s">
        <v>95</v>
      </c>
      <c r="C50" s="183" t="s">
        <v>277</v>
      </c>
      <c r="D50" s="1553" t="s">
        <v>286</v>
      </c>
      <c r="E50" s="183">
        <v>2561</v>
      </c>
      <c r="F50" s="1437">
        <v>2562</v>
      </c>
      <c r="G50" s="183">
        <v>2563</v>
      </c>
      <c r="H50" s="1437">
        <v>2564</v>
      </c>
      <c r="I50" s="183">
        <v>2565</v>
      </c>
      <c r="J50" s="1437" t="s">
        <v>282</v>
      </c>
      <c r="K50" s="183" t="s">
        <v>284</v>
      </c>
      <c r="L50" s="1590" t="s">
        <v>329</v>
      </c>
      <c r="M50" s="724"/>
    </row>
    <row r="51" spans="1:13" s="196" customFormat="1" ht="23.1" customHeight="1">
      <c r="A51" s="1336"/>
      <c r="B51" s="1440"/>
      <c r="C51" s="1440"/>
      <c r="D51" s="1554" t="s">
        <v>287</v>
      </c>
      <c r="E51" s="1440" t="s">
        <v>280</v>
      </c>
      <c r="F51" s="1307" t="s">
        <v>280</v>
      </c>
      <c r="G51" s="1440" t="s">
        <v>280</v>
      </c>
      <c r="H51" s="1307" t="s">
        <v>280</v>
      </c>
      <c r="I51" s="1440" t="s">
        <v>280</v>
      </c>
      <c r="J51" s="1307"/>
      <c r="K51" s="1440"/>
      <c r="L51" s="1591" t="s">
        <v>330</v>
      </c>
      <c r="M51" s="20"/>
    </row>
    <row r="52" spans="1:13" s="196" customFormat="1" ht="23.1" customHeight="1">
      <c r="A52" s="1340">
        <v>12</v>
      </c>
      <c r="B52" s="192" t="s">
        <v>2754</v>
      </c>
      <c r="C52" s="100" t="s">
        <v>850</v>
      </c>
      <c r="D52" s="1555" t="s">
        <v>1810</v>
      </c>
      <c r="E52" s="1441" t="s">
        <v>97</v>
      </c>
      <c r="F52" s="100">
        <v>40000</v>
      </c>
      <c r="G52" s="100">
        <v>40000</v>
      </c>
      <c r="H52" s="150" t="s">
        <v>97</v>
      </c>
      <c r="I52" s="150" t="s">
        <v>97</v>
      </c>
      <c r="J52" s="191" t="s">
        <v>820</v>
      </c>
      <c r="K52" s="191" t="s">
        <v>852</v>
      </c>
      <c r="L52" s="1592" t="s">
        <v>711</v>
      </c>
      <c r="M52" s="20"/>
    </row>
    <row r="53" spans="1:13" s="196" customFormat="1" ht="23.1" customHeight="1">
      <c r="A53" s="1341"/>
      <c r="B53" s="196" t="s">
        <v>2755</v>
      </c>
      <c r="C53" s="41" t="s">
        <v>2160</v>
      </c>
      <c r="D53" s="1287" t="s">
        <v>2732</v>
      </c>
      <c r="E53" s="48" t="s">
        <v>115</v>
      </c>
      <c r="F53" s="41"/>
      <c r="G53" s="41"/>
      <c r="H53" s="151"/>
      <c r="I53" s="151"/>
      <c r="J53" s="197" t="s">
        <v>768</v>
      </c>
      <c r="K53" s="197" t="s">
        <v>853</v>
      </c>
      <c r="L53" s="1593"/>
      <c r="M53" s="20"/>
    </row>
    <row r="54" spans="1:13" s="196" customFormat="1" ht="23.1" customHeight="1">
      <c r="A54" s="1342"/>
      <c r="B54" s="203"/>
      <c r="C54" s="41" t="s">
        <v>855</v>
      </c>
      <c r="D54" s="1288"/>
      <c r="E54" s="47"/>
      <c r="F54" s="42"/>
      <c r="G54" s="42"/>
      <c r="H54" s="152" t="s">
        <v>1227</v>
      </c>
      <c r="I54" s="152"/>
      <c r="J54" s="202"/>
      <c r="K54" s="202" t="s">
        <v>854</v>
      </c>
      <c r="L54" s="514"/>
      <c r="M54" s="20"/>
    </row>
    <row r="55" spans="1:13" s="196" customFormat="1" ht="23.1" customHeight="1">
      <c r="A55" s="1338">
        <v>13</v>
      </c>
      <c r="B55" s="196" t="s">
        <v>2756</v>
      </c>
      <c r="C55" s="100" t="s">
        <v>850</v>
      </c>
      <c r="D55" s="1287" t="s">
        <v>1810</v>
      </c>
      <c r="E55" s="1441" t="s">
        <v>97</v>
      </c>
      <c r="F55" s="150" t="s">
        <v>97</v>
      </c>
      <c r="G55" s="150" t="s">
        <v>97</v>
      </c>
      <c r="H55" s="100">
        <v>27000</v>
      </c>
      <c r="I55" s="100"/>
      <c r="J55" s="191" t="s">
        <v>820</v>
      </c>
      <c r="K55" s="191" t="s">
        <v>852</v>
      </c>
      <c r="L55" s="1592" t="s">
        <v>711</v>
      </c>
      <c r="M55" s="20"/>
    </row>
    <row r="56" spans="1:13" s="196" customFormat="1" ht="23.1" customHeight="1">
      <c r="A56" s="1338"/>
      <c r="B56" s="196" t="s">
        <v>2757</v>
      </c>
      <c r="C56" s="41" t="s">
        <v>2160</v>
      </c>
      <c r="D56" s="1287" t="s">
        <v>2214</v>
      </c>
      <c r="E56" s="48" t="s">
        <v>115</v>
      </c>
      <c r="F56" s="151"/>
      <c r="G56" s="151"/>
      <c r="H56" s="41"/>
      <c r="I56" s="41"/>
      <c r="J56" s="197" t="s">
        <v>768</v>
      </c>
      <c r="K56" s="197" t="s">
        <v>853</v>
      </c>
      <c r="L56" s="1593"/>
      <c r="M56" s="20"/>
    </row>
    <row r="57" spans="1:13" s="196" customFormat="1" ht="23.1" customHeight="1">
      <c r="A57" s="1339"/>
      <c r="B57" s="203"/>
      <c r="C57" s="41" t="s">
        <v>855</v>
      </c>
      <c r="D57" s="1288"/>
      <c r="E57" s="47"/>
      <c r="F57" s="152" t="s">
        <v>1227</v>
      </c>
      <c r="G57" s="152"/>
      <c r="H57" s="42"/>
      <c r="I57" s="42"/>
      <c r="J57" s="202"/>
      <c r="K57" s="202" t="s">
        <v>854</v>
      </c>
      <c r="L57" s="514"/>
      <c r="M57" s="20"/>
    </row>
    <row r="58" spans="1:13" s="196" customFormat="1" ht="23.1" customHeight="1">
      <c r="A58" s="1337">
        <v>14</v>
      </c>
      <c r="B58" s="192" t="s">
        <v>2758</v>
      </c>
      <c r="C58" s="100" t="s">
        <v>850</v>
      </c>
      <c r="D58" s="1555" t="s">
        <v>1810</v>
      </c>
      <c r="E58" s="1441" t="s">
        <v>97</v>
      </c>
      <c r="F58" s="150" t="s">
        <v>97</v>
      </c>
      <c r="G58" s="891" t="s">
        <v>97</v>
      </c>
      <c r="H58" s="150">
        <v>91000</v>
      </c>
      <c r="I58" s="150" t="s">
        <v>97</v>
      </c>
      <c r="J58" s="191" t="s">
        <v>820</v>
      </c>
      <c r="K58" s="191" t="s">
        <v>852</v>
      </c>
      <c r="L58" s="1592" t="s">
        <v>711</v>
      </c>
      <c r="M58" s="20"/>
    </row>
    <row r="59" spans="1:13" s="196" customFormat="1" ht="23.1" customHeight="1">
      <c r="A59" s="1338"/>
      <c r="C59" s="41" t="s">
        <v>2160</v>
      </c>
      <c r="D59" s="1287" t="s">
        <v>2009</v>
      </c>
      <c r="E59" s="48" t="s">
        <v>115</v>
      </c>
      <c r="F59" s="41"/>
      <c r="G59" s="51"/>
      <c r="H59" s="151"/>
      <c r="I59" s="151"/>
      <c r="J59" s="197" t="s">
        <v>768</v>
      </c>
      <c r="K59" s="197" t="s">
        <v>853</v>
      </c>
      <c r="L59" s="1593"/>
      <c r="M59" s="20"/>
    </row>
    <row r="60" spans="1:13" s="196" customFormat="1" ht="23.1" customHeight="1">
      <c r="A60" s="1339"/>
      <c r="B60" s="203"/>
      <c r="C60" s="41" t="s">
        <v>855</v>
      </c>
      <c r="D60" s="1288"/>
      <c r="E60" s="47"/>
      <c r="F60" s="42"/>
      <c r="G60" s="52"/>
      <c r="H60" s="152" t="s">
        <v>1227</v>
      </c>
      <c r="I60" s="152"/>
      <c r="J60" s="202"/>
      <c r="K60" s="202" t="s">
        <v>854</v>
      </c>
      <c r="L60" s="514"/>
      <c r="M60" s="20">
        <v>63</v>
      </c>
    </row>
    <row r="61" spans="1:13" s="196" customFormat="1" ht="23.1" customHeight="1">
      <c r="A61" s="1337">
        <v>15</v>
      </c>
      <c r="B61" s="192" t="s">
        <v>2759</v>
      </c>
      <c r="C61" s="100" t="s">
        <v>850</v>
      </c>
      <c r="D61" s="1555" t="s">
        <v>1810</v>
      </c>
      <c r="E61" s="1441" t="s">
        <v>97</v>
      </c>
      <c r="F61" s="150" t="s">
        <v>97</v>
      </c>
      <c r="G61" s="100"/>
      <c r="H61" s="150">
        <v>91000</v>
      </c>
      <c r="I61" s="150" t="s">
        <v>97</v>
      </c>
      <c r="J61" s="191" t="s">
        <v>820</v>
      </c>
      <c r="K61" s="191" t="s">
        <v>852</v>
      </c>
      <c r="L61" s="1592" t="s">
        <v>711</v>
      </c>
      <c r="M61" s="20">
        <v>63</v>
      </c>
    </row>
    <row r="62" spans="1:13" s="196" customFormat="1" ht="23.1" customHeight="1">
      <c r="A62" s="1338"/>
      <c r="B62" s="196" t="s">
        <v>2760</v>
      </c>
      <c r="C62" s="41" t="s">
        <v>2160</v>
      </c>
      <c r="D62" s="1287" t="s">
        <v>2009</v>
      </c>
      <c r="E62" s="48" t="s">
        <v>115</v>
      </c>
      <c r="F62" s="41"/>
      <c r="G62" s="41"/>
      <c r="H62" s="151"/>
      <c r="I62" s="151"/>
      <c r="J62" s="197" t="s">
        <v>768</v>
      </c>
      <c r="K62" s="197" t="s">
        <v>853</v>
      </c>
      <c r="L62" s="1593"/>
      <c r="M62" s="20"/>
    </row>
    <row r="63" spans="1:13" s="196" customFormat="1" ht="23.1" customHeight="1">
      <c r="A63" s="1339"/>
      <c r="B63" s="203"/>
      <c r="C63" s="42" t="s">
        <v>855</v>
      </c>
      <c r="D63" s="1288"/>
      <c r="E63" s="47"/>
      <c r="F63" s="42"/>
      <c r="G63" s="42"/>
      <c r="H63" s="152" t="s">
        <v>1227</v>
      </c>
      <c r="I63" s="152"/>
      <c r="J63" s="202"/>
      <c r="K63" s="202" t="s">
        <v>854</v>
      </c>
      <c r="L63" s="514"/>
      <c r="M63" s="20"/>
    </row>
    <row r="64" spans="1:13" s="196" customFormat="1" ht="23.1" customHeight="1">
      <c r="A64" s="1337">
        <v>16</v>
      </c>
      <c r="B64" s="192" t="s">
        <v>2761</v>
      </c>
      <c r="C64" s="100" t="s">
        <v>850</v>
      </c>
      <c r="D64" s="1555" t="s">
        <v>1810</v>
      </c>
      <c r="E64" s="1441" t="s">
        <v>97</v>
      </c>
      <c r="F64" s="100">
        <v>36000</v>
      </c>
      <c r="G64" s="161" t="s">
        <v>97</v>
      </c>
      <c r="H64" s="161" t="s">
        <v>97</v>
      </c>
      <c r="I64" s="150" t="s">
        <v>97</v>
      </c>
      <c r="J64" s="191" t="s">
        <v>820</v>
      </c>
      <c r="K64" s="191" t="s">
        <v>852</v>
      </c>
      <c r="L64" s="1592" t="s">
        <v>711</v>
      </c>
      <c r="M64" s="20"/>
    </row>
    <row r="65" spans="1:13" s="196" customFormat="1" ht="23.1" customHeight="1">
      <c r="A65" s="1338"/>
      <c r="B65" s="196" t="s">
        <v>2762</v>
      </c>
      <c r="C65" s="41" t="s">
        <v>2160</v>
      </c>
      <c r="D65" s="1287" t="s">
        <v>2732</v>
      </c>
      <c r="E65" s="48" t="s">
        <v>115</v>
      </c>
      <c r="F65" s="41"/>
      <c r="G65" s="46"/>
      <c r="H65" s="46"/>
      <c r="I65" s="41"/>
      <c r="J65" s="197" t="s">
        <v>768</v>
      </c>
      <c r="K65" s="197" t="s">
        <v>853</v>
      </c>
      <c r="L65" s="1593"/>
      <c r="M65" s="20"/>
    </row>
    <row r="66" spans="1:13" s="196" customFormat="1" ht="23.1" customHeight="1">
      <c r="A66" s="1339"/>
      <c r="B66" s="203"/>
      <c r="C66" s="42" t="s">
        <v>855</v>
      </c>
      <c r="D66" s="1288"/>
      <c r="E66" s="47"/>
      <c r="F66" s="42"/>
      <c r="G66" s="143"/>
      <c r="H66" s="143"/>
      <c r="I66" s="42"/>
      <c r="J66" s="202"/>
      <c r="K66" s="202" t="s">
        <v>854</v>
      </c>
      <c r="L66" s="514"/>
      <c r="M66" s="20"/>
    </row>
    <row r="67" spans="1:13" s="196" customFormat="1" ht="23.1" customHeight="1">
      <c r="A67" s="1340">
        <v>17</v>
      </c>
      <c r="B67" s="198" t="s">
        <v>2337</v>
      </c>
      <c r="C67" s="100" t="s">
        <v>850</v>
      </c>
      <c r="D67" s="1243" t="s">
        <v>2475</v>
      </c>
      <c r="E67" s="161" t="s">
        <v>97</v>
      </c>
      <c r="F67" s="713" t="s">
        <v>97</v>
      </c>
      <c r="G67" s="1441">
        <v>127400</v>
      </c>
      <c r="H67" s="161" t="s">
        <v>97</v>
      </c>
      <c r="I67" s="150" t="s">
        <v>97</v>
      </c>
      <c r="J67" s="192" t="s">
        <v>820</v>
      </c>
      <c r="K67" s="191" t="s">
        <v>852</v>
      </c>
      <c r="L67" s="1592" t="s">
        <v>711</v>
      </c>
      <c r="M67" s="20"/>
    </row>
    <row r="68" spans="1:13" s="196" customFormat="1" ht="23.1" customHeight="1">
      <c r="A68" s="1341"/>
      <c r="B68" s="44" t="s">
        <v>2346</v>
      </c>
      <c r="C68" s="41" t="s">
        <v>2160</v>
      </c>
      <c r="D68" s="1244" t="s">
        <v>2347</v>
      </c>
      <c r="E68" s="46"/>
      <c r="F68" s="762"/>
      <c r="G68" s="48" t="s">
        <v>115</v>
      </c>
      <c r="H68" s="46"/>
      <c r="I68" s="41"/>
      <c r="J68" s="196" t="s">
        <v>768</v>
      </c>
      <c r="K68" s="197" t="s">
        <v>853</v>
      </c>
      <c r="L68" s="1593"/>
      <c r="M68" s="20"/>
    </row>
    <row r="69" spans="1:13" s="196" customFormat="1" ht="23.1" customHeight="1">
      <c r="A69" s="1342"/>
      <c r="B69" s="201"/>
      <c r="C69" s="42" t="s">
        <v>855</v>
      </c>
      <c r="D69" s="1556" t="s">
        <v>2348</v>
      </c>
      <c r="E69" s="143"/>
      <c r="F69" s="147"/>
      <c r="G69" s="47"/>
      <c r="H69" s="143"/>
      <c r="I69" s="42"/>
      <c r="J69" s="203"/>
      <c r="K69" s="202" t="s">
        <v>854</v>
      </c>
      <c r="L69" s="514"/>
      <c r="M69" s="20"/>
    </row>
    <row r="70" spans="1:13" s="196" customFormat="1" ht="23.1" customHeight="1">
      <c r="A70" s="1333"/>
      <c r="D70" s="1244"/>
      <c r="F70" s="1480"/>
      <c r="G70" s="1480"/>
      <c r="H70" s="1480"/>
      <c r="I70" s="1480"/>
      <c r="L70" s="513"/>
      <c r="M70" s="724"/>
    </row>
    <row r="71" spans="1:13" s="196" customFormat="1" ht="23.1" customHeight="1">
      <c r="A71" s="1333"/>
      <c r="D71" s="1244"/>
      <c r="F71" s="1480"/>
      <c r="G71" s="1480"/>
      <c r="H71" s="1480"/>
      <c r="I71" s="1480"/>
      <c r="L71" s="513"/>
      <c r="M71" s="724"/>
    </row>
    <row r="72" spans="1:13" s="196" customFormat="1" ht="23.1" customHeight="1">
      <c r="A72" s="1333"/>
      <c r="D72" s="1244"/>
      <c r="L72" s="1542">
        <v>62</v>
      </c>
      <c r="M72" s="20"/>
    </row>
    <row r="73" spans="1:13" s="196" customFormat="1" ht="23.1" customHeight="1">
      <c r="A73" s="1334"/>
      <c r="B73" s="191"/>
      <c r="C73" s="191"/>
      <c r="D73" s="808" t="s">
        <v>278</v>
      </c>
      <c r="E73" s="1873" t="s">
        <v>279</v>
      </c>
      <c r="F73" s="1874"/>
      <c r="G73" s="1874"/>
      <c r="H73" s="1874"/>
      <c r="I73" s="1875"/>
      <c r="J73" s="1436" t="s">
        <v>281</v>
      </c>
      <c r="K73" s="181" t="s">
        <v>283</v>
      </c>
      <c r="L73" s="1589" t="s">
        <v>285</v>
      </c>
      <c r="M73" s="20"/>
    </row>
    <row r="74" spans="1:13" s="196" customFormat="1" ht="23.1" customHeight="1">
      <c r="A74" s="1335" t="s">
        <v>276</v>
      </c>
      <c r="B74" s="183" t="s">
        <v>95</v>
      </c>
      <c r="C74" s="183" t="s">
        <v>277</v>
      </c>
      <c r="D74" s="1553" t="s">
        <v>286</v>
      </c>
      <c r="E74" s="183">
        <v>2561</v>
      </c>
      <c r="F74" s="1437">
        <v>2562</v>
      </c>
      <c r="G74" s="183">
        <v>2563</v>
      </c>
      <c r="H74" s="1437">
        <v>2564</v>
      </c>
      <c r="I74" s="183">
        <v>2565</v>
      </c>
      <c r="J74" s="1437" t="s">
        <v>282</v>
      </c>
      <c r="K74" s="183" t="s">
        <v>284</v>
      </c>
      <c r="L74" s="1590" t="s">
        <v>329</v>
      </c>
      <c r="M74" s="20"/>
    </row>
    <row r="75" spans="1:13" s="196" customFormat="1" ht="23.1" customHeight="1">
      <c r="A75" s="1336"/>
      <c r="B75" s="1440"/>
      <c r="C75" s="1440"/>
      <c r="D75" s="1554" t="s">
        <v>287</v>
      </c>
      <c r="E75" s="1440" t="s">
        <v>280</v>
      </c>
      <c r="F75" s="1307" t="s">
        <v>280</v>
      </c>
      <c r="G75" s="1440" t="s">
        <v>280</v>
      </c>
      <c r="H75" s="1307" t="s">
        <v>280</v>
      </c>
      <c r="I75" s="1440" t="s">
        <v>280</v>
      </c>
      <c r="J75" s="1307"/>
      <c r="K75" s="1440"/>
      <c r="L75" s="1591" t="s">
        <v>330</v>
      </c>
      <c r="M75" s="20"/>
    </row>
    <row r="76" spans="1:13" s="196" customFormat="1" ht="23.1" customHeight="1">
      <c r="A76" s="1340">
        <v>18</v>
      </c>
      <c r="B76" s="198" t="s">
        <v>2766</v>
      </c>
      <c r="C76" s="100" t="s">
        <v>850</v>
      </c>
      <c r="D76" s="1243" t="s">
        <v>1811</v>
      </c>
      <c r="E76" s="1441" t="s">
        <v>97</v>
      </c>
      <c r="F76" s="1441" t="s">
        <v>97</v>
      </c>
      <c r="G76" s="100">
        <v>100000</v>
      </c>
      <c r="H76" s="100">
        <v>100000</v>
      </c>
      <c r="I76" s="1441" t="s">
        <v>97</v>
      </c>
      <c r="J76" s="191" t="s">
        <v>820</v>
      </c>
      <c r="K76" s="191" t="s">
        <v>852</v>
      </c>
      <c r="L76" s="1592" t="s">
        <v>711</v>
      </c>
      <c r="M76" s="20"/>
    </row>
    <row r="77" spans="1:13" s="196" customFormat="1" ht="23.1" customHeight="1">
      <c r="A77" s="1341"/>
      <c r="B77" s="44" t="s">
        <v>2767</v>
      </c>
      <c r="C77" s="41" t="s">
        <v>851</v>
      </c>
      <c r="D77" s="1244" t="s">
        <v>3282</v>
      </c>
      <c r="E77" s="48" t="s">
        <v>115</v>
      </c>
      <c r="F77" s="48" t="s">
        <v>115</v>
      </c>
      <c r="G77" s="41"/>
      <c r="H77" s="41"/>
      <c r="I77" s="48" t="s">
        <v>115</v>
      </c>
      <c r="J77" s="197" t="s">
        <v>768</v>
      </c>
      <c r="K77" s="197" t="s">
        <v>853</v>
      </c>
      <c r="L77" s="1593"/>
      <c r="M77" s="20"/>
    </row>
    <row r="78" spans="1:13" s="196" customFormat="1" ht="23.1" customHeight="1">
      <c r="A78" s="1342"/>
      <c r="B78" s="201" t="s">
        <v>2768</v>
      </c>
      <c r="C78" s="42"/>
      <c r="D78" s="1556"/>
      <c r="E78" s="47"/>
      <c r="F78" s="47"/>
      <c r="G78" s="42"/>
      <c r="H78" s="42"/>
      <c r="I78" s="47"/>
      <c r="J78" s="202"/>
      <c r="K78" s="202" t="s">
        <v>854</v>
      </c>
      <c r="L78" s="514"/>
      <c r="M78" s="20"/>
    </row>
    <row r="79" spans="1:13" s="196" customFormat="1" ht="23.1" customHeight="1">
      <c r="A79" s="1337">
        <v>19</v>
      </c>
      <c r="B79" s="192" t="s">
        <v>2769</v>
      </c>
      <c r="C79" s="100" t="s">
        <v>850</v>
      </c>
      <c r="D79" s="1555" t="s">
        <v>1811</v>
      </c>
      <c r="E79" s="1441" t="s">
        <v>97</v>
      </c>
      <c r="F79" s="1441" t="s">
        <v>97</v>
      </c>
      <c r="G79" s="1441" t="s">
        <v>97</v>
      </c>
      <c r="H79" s="100">
        <v>130000</v>
      </c>
      <c r="I79" s="100">
        <v>130000</v>
      </c>
      <c r="J79" s="191" t="s">
        <v>820</v>
      </c>
      <c r="K79" s="191" t="s">
        <v>852</v>
      </c>
      <c r="L79" s="1592" t="s">
        <v>711</v>
      </c>
      <c r="M79" s="20"/>
    </row>
    <row r="80" spans="1:13" s="196" customFormat="1" ht="23.1" customHeight="1">
      <c r="A80" s="1338"/>
      <c r="B80" s="196" t="s">
        <v>2770</v>
      </c>
      <c r="C80" s="41" t="s">
        <v>851</v>
      </c>
      <c r="D80" s="1287" t="s">
        <v>3283</v>
      </c>
      <c r="E80" s="48" t="s">
        <v>115</v>
      </c>
      <c r="F80" s="48" t="s">
        <v>115</v>
      </c>
      <c r="G80" s="48" t="s">
        <v>115</v>
      </c>
      <c r="H80" s="41"/>
      <c r="I80" s="41"/>
      <c r="J80" s="197" t="s">
        <v>768</v>
      </c>
      <c r="K80" s="197" t="s">
        <v>853</v>
      </c>
      <c r="L80" s="1593"/>
      <c r="M80" s="20"/>
    </row>
    <row r="81" spans="1:14" s="196" customFormat="1" ht="23.1" customHeight="1">
      <c r="A81" s="1339"/>
      <c r="B81" s="203"/>
      <c r="C81" s="42"/>
      <c r="D81" s="1288"/>
      <c r="E81" s="47"/>
      <c r="F81" s="47"/>
      <c r="G81" s="47"/>
      <c r="H81" s="42"/>
      <c r="I81" s="42"/>
      <c r="J81" s="202"/>
      <c r="K81" s="202" t="s">
        <v>854</v>
      </c>
      <c r="L81" s="514"/>
      <c r="M81" s="20"/>
    </row>
    <row r="82" spans="1:14" s="196" customFormat="1" ht="23.1" customHeight="1">
      <c r="A82" s="1337">
        <v>20</v>
      </c>
      <c r="B82" s="192" t="s">
        <v>2771</v>
      </c>
      <c r="C82" s="100" t="s">
        <v>850</v>
      </c>
      <c r="D82" s="1555" t="s">
        <v>1811</v>
      </c>
      <c r="E82" s="1441" t="s">
        <v>97</v>
      </c>
      <c r="F82" s="1441" t="s">
        <v>97</v>
      </c>
      <c r="G82" s="100">
        <v>63000</v>
      </c>
      <c r="H82" s="1441" t="s">
        <v>97</v>
      </c>
      <c r="I82" s="1441" t="s">
        <v>97</v>
      </c>
      <c r="J82" s="191" t="s">
        <v>820</v>
      </c>
      <c r="K82" s="191" t="s">
        <v>852</v>
      </c>
      <c r="L82" s="1592" t="s">
        <v>711</v>
      </c>
      <c r="M82" s="20"/>
    </row>
    <row r="83" spans="1:14" s="196" customFormat="1" ht="23.1" customHeight="1">
      <c r="A83" s="1338"/>
      <c r="B83" s="196" t="s">
        <v>2772</v>
      </c>
      <c r="C83" s="41" t="s">
        <v>851</v>
      </c>
      <c r="D83" s="1287" t="s">
        <v>3284</v>
      </c>
      <c r="E83" s="48" t="s">
        <v>115</v>
      </c>
      <c r="F83" s="48" t="s">
        <v>115</v>
      </c>
      <c r="G83" s="41"/>
      <c r="H83" s="48" t="s">
        <v>115</v>
      </c>
      <c r="I83" s="48" t="s">
        <v>115</v>
      </c>
      <c r="J83" s="197" t="s">
        <v>768</v>
      </c>
      <c r="K83" s="197" t="s">
        <v>853</v>
      </c>
      <c r="L83" s="1593"/>
      <c r="M83" s="20"/>
    </row>
    <row r="84" spans="1:14" s="196" customFormat="1" ht="23.1" customHeight="1">
      <c r="A84" s="1339"/>
      <c r="B84" s="203" t="s">
        <v>2773</v>
      </c>
      <c r="C84" s="42"/>
      <c r="D84" s="1288"/>
      <c r="E84" s="47"/>
      <c r="F84" s="47"/>
      <c r="G84" s="42"/>
      <c r="H84" s="47"/>
      <c r="I84" s="47"/>
      <c r="J84" s="202"/>
      <c r="K84" s="202" t="s">
        <v>854</v>
      </c>
      <c r="L84" s="514"/>
      <c r="M84" s="20"/>
    </row>
    <row r="85" spans="1:14" s="196" customFormat="1" ht="23.1" customHeight="1">
      <c r="A85" s="1337">
        <v>21</v>
      </c>
      <c r="B85" s="192" t="s">
        <v>2774</v>
      </c>
      <c r="C85" s="100" t="s">
        <v>850</v>
      </c>
      <c r="D85" s="1555" t="s">
        <v>1811</v>
      </c>
      <c r="E85" s="1441" t="s">
        <v>97</v>
      </c>
      <c r="F85" s="1441" t="s">
        <v>97</v>
      </c>
      <c r="G85" s="1441" t="s">
        <v>97</v>
      </c>
      <c r="H85" s="100">
        <v>100000</v>
      </c>
      <c r="I85" s="100">
        <v>100000</v>
      </c>
      <c r="J85" s="191" t="s">
        <v>820</v>
      </c>
      <c r="K85" s="191" t="s">
        <v>852</v>
      </c>
      <c r="L85" s="1592" t="s">
        <v>711</v>
      </c>
      <c r="M85" s="20"/>
    </row>
    <row r="86" spans="1:14" s="196" customFormat="1" ht="23.1" customHeight="1">
      <c r="A86" s="1338"/>
      <c r="B86" s="196" t="s">
        <v>2775</v>
      </c>
      <c r="C86" s="41" t="s">
        <v>851</v>
      </c>
      <c r="D86" s="1287" t="s">
        <v>3282</v>
      </c>
      <c r="E86" s="48" t="s">
        <v>115</v>
      </c>
      <c r="F86" s="48" t="s">
        <v>115</v>
      </c>
      <c r="G86" s="48" t="s">
        <v>115</v>
      </c>
      <c r="H86" s="41"/>
      <c r="I86" s="41"/>
      <c r="J86" s="197" t="s">
        <v>768</v>
      </c>
      <c r="K86" s="197" t="s">
        <v>853</v>
      </c>
      <c r="L86" s="1593"/>
      <c r="M86" s="20"/>
      <c r="N86" s="196">
        <v>63</v>
      </c>
    </row>
    <row r="87" spans="1:14" s="196" customFormat="1" ht="23.1" customHeight="1">
      <c r="A87" s="1339"/>
      <c r="B87" s="203" t="s">
        <v>2776</v>
      </c>
      <c r="C87" s="42"/>
      <c r="D87" s="1288"/>
      <c r="E87" s="47"/>
      <c r="F87" s="47"/>
      <c r="G87" s="47"/>
      <c r="H87" s="42"/>
      <c r="I87" s="42"/>
      <c r="J87" s="202"/>
      <c r="K87" s="202" t="s">
        <v>854</v>
      </c>
      <c r="L87" s="514"/>
      <c r="M87" s="20"/>
    </row>
    <row r="88" spans="1:14" s="196" customFormat="1" ht="23.1" customHeight="1">
      <c r="A88" s="1337">
        <v>22</v>
      </c>
      <c r="B88" s="192" t="s">
        <v>2774</v>
      </c>
      <c r="C88" s="100" t="s">
        <v>850</v>
      </c>
      <c r="D88" s="1555" t="s">
        <v>1811</v>
      </c>
      <c r="E88" s="1441" t="s">
        <v>97</v>
      </c>
      <c r="F88" s="150" t="s">
        <v>97</v>
      </c>
      <c r="G88" s="150" t="s">
        <v>97</v>
      </c>
      <c r="H88" s="150">
        <v>91000</v>
      </c>
      <c r="I88" s="150" t="s">
        <v>97</v>
      </c>
      <c r="J88" s="191" t="s">
        <v>820</v>
      </c>
      <c r="K88" s="191" t="s">
        <v>852</v>
      </c>
      <c r="L88" s="1592" t="s">
        <v>711</v>
      </c>
      <c r="M88" s="20"/>
    </row>
    <row r="89" spans="1:14" s="196" customFormat="1" ht="23.1" customHeight="1">
      <c r="A89" s="1338"/>
      <c r="B89" s="196" t="s">
        <v>2777</v>
      </c>
      <c r="C89" s="41" t="s">
        <v>851</v>
      </c>
      <c r="D89" s="1287" t="s">
        <v>2009</v>
      </c>
      <c r="E89" s="48" t="s">
        <v>115</v>
      </c>
      <c r="F89" s="41"/>
      <c r="G89" s="151"/>
      <c r="H89" s="151"/>
      <c r="I89" s="151"/>
      <c r="J89" s="197" t="s">
        <v>768</v>
      </c>
      <c r="K89" s="197" t="s">
        <v>853</v>
      </c>
      <c r="L89" s="1593"/>
      <c r="M89" s="20"/>
    </row>
    <row r="90" spans="1:14" s="196" customFormat="1" ht="23.1" customHeight="1">
      <c r="A90" s="1339"/>
      <c r="B90" s="203" t="s">
        <v>2778</v>
      </c>
      <c r="C90" s="42"/>
      <c r="D90" s="1288"/>
      <c r="E90" s="47"/>
      <c r="F90" s="42"/>
      <c r="G90" s="152"/>
      <c r="H90" s="152"/>
      <c r="I90" s="152"/>
      <c r="J90" s="202"/>
      <c r="K90" s="202" t="s">
        <v>854</v>
      </c>
      <c r="L90" s="514"/>
      <c r="M90" s="20"/>
    </row>
    <row r="91" spans="1:14" s="196" customFormat="1" ht="23.1" customHeight="1">
      <c r="A91" s="1337">
        <v>23</v>
      </c>
      <c r="B91" s="192" t="s">
        <v>3346</v>
      </c>
      <c r="C91" s="100" t="s">
        <v>850</v>
      </c>
      <c r="D91" s="1555" t="s">
        <v>1811</v>
      </c>
      <c r="E91" s="1441" t="s">
        <v>97</v>
      </c>
      <c r="F91" s="150" t="s">
        <v>97</v>
      </c>
      <c r="G91" s="150">
        <v>50000</v>
      </c>
      <c r="H91" s="150">
        <v>50000</v>
      </c>
      <c r="I91" s="150" t="s">
        <v>97</v>
      </c>
      <c r="J91" s="191" t="s">
        <v>820</v>
      </c>
      <c r="K91" s="191" t="s">
        <v>852</v>
      </c>
      <c r="L91" s="1592" t="s">
        <v>711</v>
      </c>
      <c r="M91" s="20"/>
    </row>
    <row r="92" spans="1:14" s="196" customFormat="1" ht="23.1" customHeight="1">
      <c r="A92" s="1338"/>
      <c r="B92" s="196" t="s">
        <v>3347</v>
      </c>
      <c r="C92" s="41" t="s">
        <v>851</v>
      </c>
      <c r="D92" s="1287" t="s">
        <v>2009</v>
      </c>
      <c r="E92" s="48" t="s">
        <v>115</v>
      </c>
      <c r="F92" s="151"/>
      <c r="G92" s="151"/>
      <c r="H92" s="151"/>
      <c r="I92" s="151"/>
      <c r="J92" s="197" t="s">
        <v>768</v>
      </c>
      <c r="K92" s="197" t="s">
        <v>853</v>
      </c>
      <c r="L92" s="1593"/>
      <c r="M92" s="20"/>
    </row>
    <row r="93" spans="1:14" s="196" customFormat="1" ht="23.1" customHeight="1">
      <c r="A93" s="1339"/>
      <c r="B93" s="203"/>
      <c r="C93" s="42"/>
      <c r="D93" s="1288"/>
      <c r="E93" s="47"/>
      <c r="F93" s="152"/>
      <c r="G93" s="152"/>
      <c r="H93" s="152"/>
      <c r="I93" s="152"/>
      <c r="J93" s="202"/>
      <c r="K93" s="202" t="s">
        <v>854</v>
      </c>
      <c r="L93" s="514"/>
      <c r="M93" s="20"/>
    </row>
    <row r="94" spans="1:14" s="196" customFormat="1" ht="23.1" customHeight="1">
      <c r="A94" s="1343"/>
      <c r="C94" s="51"/>
      <c r="D94" s="1287"/>
      <c r="E94" s="762"/>
      <c r="F94" s="722"/>
      <c r="G94" s="722"/>
      <c r="H94" s="722"/>
      <c r="I94" s="722"/>
      <c r="L94" s="513"/>
      <c r="M94" s="20"/>
    </row>
    <row r="95" spans="1:14" s="196" customFormat="1" ht="23.1" customHeight="1">
      <c r="A95" s="1333"/>
      <c r="B95" s="144"/>
      <c r="C95" s="51"/>
      <c r="D95" s="1287"/>
      <c r="E95" s="762"/>
      <c r="F95" s="172"/>
      <c r="G95" s="172"/>
      <c r="H95" s="172"/>
      <c r="I95" s="172"/>
      <c r="L95" s="513"/>
      <c r="M95" s="20"/>
    </row>
    <row r="96" spans="1:14" s="196" customFormat="1" ht="23.1" customHeight="1">
      <c r="A96" s="1333"/>
      <c r="B96" s="144"/>
      <c r="C96" s="51"/>
      <c r="D96" s="1287"/>
      <c r="E96" s="762"/>
      <c r="L96" s="1542">
        <v>63</v>
      </c>
      <c r="M96" s="20"/>
      <c r="N96" s="196" t="s">
        <v>3451</v>
      </c>
    </row>
    <row r="97" spans="1:13" s="196" customFormat="1" ht="23.1" customHeight="1">
      <c r="A97" s="1334"/>
      <c r="B97" s="191"/>
      <c r="C97" s="191"/>
      <c r="D97" s="808" t="s">
        <v>278</v>
      </c>
      <c r="E97" s="1873" t="s">
        <v>279</v>
      </c>
      <c r="F97" s="1874"/>
      <c r="G97" s="1874"/>
      <c r="H97" s="1874"/>
      <c r="I97" s="1875"/>
      <c r="J97" s="1436" t="s">
        <v>281</v>
      </c>
      <c r="K97" s="181" t="s">
        <v>283</v>
      </c>
      <c r="L97" s="1589" t="s">
        <v>285</v>
      </c>
      <c r="M97" s="20"/>
    </row>
    <row r="98" spans="1:13" s="196" customFormat="1" ht="23.1" customHeight="1">
      <c r="A98" s="1335" t="s">
        <v>276</v>
      </c>
      <c r="B98" s="183" t="s">
        <v>95</v>
      </c>
      <c r="C98" s="183" t="s">
        <v>277</v>
      </c>
      <c r="D98" s="1553" t="s">
        <v>286</v>
      </c>
      <c r="E98" s="183">
        <v>2561</v>
      </c>
      <c r="F98" s="1437">
        <v>2562</v>
      </c>
      <c r="G98" s="183">
        <v>2563</v>
      </c>
      <c r="H98" s="1437">
        <v>2564</v>
      </c>
      <c r="I98" s="183">
        <v>2565</v>
      </c>
      <c r="J98" s="1437" t="s">
        <v>282</v>
      </c>
      <c r="K98" s="183" t="s">
        <v>284</v>
      </c>
      <c r="L98" s="1590" t="s">
        <v>329</v>
      </c>
      <c r="M98" s="20"/>
    </row>
    <row r="99" spans="1:13" s="196" customFormat="1" ht="23.1" customHeight="1">
      <c r="A99" s="1336"/>
      <c r="B99" s="1440"/>
      <c r="C99" s="1440"/>
      <c r="D99" s="1554" t="s">
        <v>287</v>
      </c>
      <c r="E99" s="1440" t="s">
        <v>280</v>
      </c>
      <c r="F99" s="1307" t="s">
        <v>280</v>
      </c>
      <c r="G99" s="1440" t="s">
        <v>280</v>
      </c>
      <c r="H99" s="1307" t="s">
        <v>280</v>
      </c>
      <c r="I99" s="1440" t="s">
        <v>280</v>
      </c>
      <c r="J99" s="1307"/>
      <c r="K99" s="1440"/>
      <c r="L99" s="1591" t="s">
        <v>330</v>
      </c>
      <c r="M99" s="20"/>
    </row>
    <row r="100" spans="1:13" s="196" customFormat="1" ht="23.1" customHeight="1">
      <c r="A100" s="1338">
        <v>24</v>
      </c>
      <c r="B100" s="192" t="s">
        <v>3348</v>
      </c>
      <c r="C100" s="100" t="s">
        <v>850</v>
      </c>
      <c r="D100" s="1555" t="s">
        <v>1811</v>
      </c>
      <c r="E100" s="1441" t="s">
        <v>97</v>
      </c>
      <c r="F100" s="150" t="s">
        <v>97</v>
      </c>
      <c r="G100" s="150">
        <v>50000</v>
      </c>
      <c r="H100" s="150">
        <v>50000</v>
      </c>
      <c r="I100" s="150" t="s">
        <v>97</v>
      </c>
      <c r="J100" s="191" t="s">
        <v>820</v>
      </c>
      <c r="K100" s="191" t="s">
        <v>852</v>
      </c>
      <c r="L100" s="1592" t="s">
        <v>711</v>
      </c>
      <c r="M100" s="20"/>
    </row>
    <row r="101" spans="1:13" s="196" customFormat="1" ht="23.1" customHeight="1">
      <c r="A101" s="1338"/>
      <c r="B101" s="196" t="s">
        <v>3349</v>
      </c>
      <c r="C101" s="41" t="s">
        <v>851</v>
      </c>
      <c r="D101" s="1287" t="s">
        <v>3289</v>
      </c>
      <c r="E101" s="48" t="s">
        <v>115</v>
      </c>
      <c r="F101" s="151"/>
      <c r="G101" s="151"/>
      <c r="H101" s="151"/>
      <c r="I101" s="151"/>
      <c r="J101" s="197" t="s">
        <v>768</v>
      </c>
      <c r="K101" s="197" t="s">
        <v>853</v>
      </c>
      <c r="L101" s="1593"/>
      <c r="M101" s="20"/>
    </row>
    <row r="102" spans="1:13" s="196" customFormat="1" ht="23.1" customHeight="1">
      <c r="A102" s="1338"/>
      <c r="B102" s="203"/>
      <c r="C102" s="42"/>
      <c r="D102" s="1288"/>
      <c r="E102" s="47"/>
      <c r="F102" s="152"/>
      <c r="G102" s="152"/>
      <c r="H102" s="152"/>
      <c r="I102" s="152"/>
      <c r="J102" s="202"/>
      <c r="K102" s="202" t="s">
        <v>854</v>
      </c>
      <c r="L102" s="514"/>
      <c r="M102" s="20"/>
    </row>
    <row r="103" spans="1:13" s="196" customFormat="1" ht="23.1" customHeight="1">
      <c r="A103" s="1340">
        <v>25</v>
      </c>
      <c r="B103" s="710" t="s">
        <v>2337</v>
      </c>
      <c r="C103" s="100" t="s">
        <v>850</v>
      </c>
      <c r="D103" s="1555" t="s">
        <v>2349</v>
      </c>
      <c r="E103" s="161" t="s">
        <v>97</v>
      </c>
      <c r="F103" s="189">
        <v>50000</v>
      </c>
      <c r="G103" s="161" t="s">
        <v>97</v>
      </c>
      <c r="H103" s="713" t="s">
        <v>97</v>
      </c>
      <c r="I103" s="161" t="s">
        <v>97</v>
      </c>
      <c r="J103" s="192" t="s">
        <v>820</v>
      </c>
      <c r="K103" s="191" t="s">
        <v>852</v>
      </c>
      <c r="L103" s="1592" t="s">
        <v>711</v>
      </c>
      <c r="M103" s="20"/>
    </row>
    <row r="104" spans="1:13" s="196" customFormat="1" ht="23.1" customHeight="1">
      <c r="A104" s="1341"/>
      <c r="B104" s="913" t="s">
        <v>2350</v>
      </c>
      <c r="C104" s="41" t="s">
        <v>2160</v>
      </c>
      <c r="D104" s="1287" t="s">
        <v>2995</v>
      </c>
      <c r="E104" s="46"/>
      <c r="G104" s="197"/>
      <c r="I104" s="197"/>
      <c r="J104" s="196" t="s">
        <v>768</v>
      </c>
      <c r="K104" s="197" t="s">
        <v>853</v>
      </c>
      <c r="L104" s="1593"/>
      <c r="M104" s="20"/>
    </row>
    <row r="105" spans="1:13" s="196" customFormat="1" ht="23.1" customHeight="1">
      <c r="A105" s="1342"/>
      <c r="B105" s="715" t="s">
        <v>2351</v>
      </c>
      <c r="C105" s="42" t="s">
        <v>855</v>
      </c>
      <c r="D105" s="1288" t="s">
        <v>2996</v>
      </c>
      <c r="E105" s="143"/>
      <c r="F105" s="203"/>
      <c r="G105" s="202"/>
      <c r="H105" s="203"/>
      <c r="I105" s="202"/>
      <c r="J105" s="203"/>
      <c r="K105" s="202" t="s">
        <v>854</v>
      </c>
      <c r="L105" s="514"/>
      <c r="M105" s="20"/>
    </row>
    <row r="106" spans="1:13" s="196" customFormat="1" ht="23.1" customHeight="1">
      <c r="A106" s="1337">
        <v>26</v>
      </c>
      <c r="B106" s="192" t="s">
        <v>2779</v>
      </c>
      <c r="C106" s="100" t="s">
        <v>850</v>
      </c>
      <c r="D106" s="1555" t="s">
        <v>1813</v>
      </c>
      <c r="E106" s="1441" t="s">
        <v>97</v>
      </c>
      <c r="F106" s="150" t="s">
        <v>97</v>
      </c>
      <c r="G106" s="150">
        <v>45000</v>
      </c>
      <c r="H106" s="150" t="s">
        <v>97</v>
      </c>
      <c r="I106" s="150" t="s">
        <v>97</v>
      </c>
      <c r="J106" s="191" t="s">
        <v>820</v>
      </c>
      <c r="K106" s="191" t="s">
        <v>852</v>
      </c>
      <c r="L106" s="1592" t="s">
        <v>711</v>
      </c>
      <c r="M106" s="20"/>
    </row>
    <row r="107" spans="1:13" s="196" customFormat="1" ht="23.1" customHeight="1">
      <c r="A107" s="1338"/>
      <c r="B107" s="196" t="s">
        <v>2780</v>
      </c>
      <c r="C107" s="41" t="s">
        <v>851</v>
      </c>
      <c r="D107" s="1287" t="s">
        <v>2735</v>
      </c>
      <c r="E107" s="48" t="s">
        <v>115</v>
      </c>
      <c r="F107" s="41"/>
      <c r="G107" s="41"/>
      <c r="H107" s="41"/>
      <c r="I107" s="41"/>
      <c r="J107" s="197" t="s">
        <v>768</v>
      </c>
      <c r="K107" s="197" t="s">
        <v>853</v>
      </c>
      <c r="L107" s="1593"/>
      <c r="M107" s="20"/>
    </row>
    <row r="108" spans="1:13" s="196" customFormat="1" ht="23.1" customHeight="1">
      <c r="A108" s="1339"/>
      <c r="B108" s="203"/>
      <c r="C108" s="42"/>
      <c r="D108" s="1288"/>
      <c r="E108" s="47"/>
      <c r="F108" s="42"/>
      <c r="G108" s="42"/>
      <c r="H108" s="42"/>
      <c r="I108" s="42"/>
      <c r="J108" s="202"/>
      <c r="K108" s="202" t="s">
        <v>854</v>
      </c>
      <c r="L108" s="514"/>
      <c r="M108" s="724"/>
    </row>
    <row r="109" spans="1:13" s="196" customFormat="1" ht="23.1" customHeight="1">
      <c r="A109" s="1337">
        <v>27</v>
      </c>
      <c r="B109" s="192" t="s">
        <v>2779</v>
      </c>
      <c r="C109" s="100" t="s">
        <v>850</v>
      </c>
      <c r="D109" s="1555" t="s">
        <v>1813</v>
      </c>
      <c r="E109" s="1441" t="s">
        <v>97</v>
      </c>
      <c r="F109" s="150" t="s">
        <v>97</v>
      </c>
      <c r="G109" s="100">
        <v>50000</v>
      </c>
      <c r="H109" s="150" t="s">
        <v>97</v>
      </c>
      <c r="I109" s="150" t="s">
        <v>97</v>
      </c>
      <c r="J109" s="191" t="s">
        <v>820</v>
      </c>
      <c r="K109" s="191" t="s">
        <v>852</v>
      </c>
      <c r="L109" s="1592" t="s">
        <v>711</v>
      </c>
      <c r="M109" s="20"/>
    </row>
    <row r="110" spans="1:13" s="196" customFormat="1" ht="23.1" customHeight="1">
      <c r="A110" s="1338"/>
      <c r="B110" s="196" t="s">
        <v>2781</v>
      </c>
      <c r="C110" s="41" t="s">
        <v>851</v>
      </c>
      <c r="D110" s="1287" t="s">
        <v>2997</v>
      </c>
      <c r="E110" s="48" t="s">
        <v>115</v>
      </c>
      <c r="F110" s="41"/>
      <c r="G110" s="41"/>
      <c r="H110" s="41"/>
      <c r="I110" s="41"/>
      <c r="J110" s="197" t="s">
        <v>768</v>
      </c>
      <c r="K110" s="197" t="s">
        <v>853</v>
      </c>
      <c r="L110" s="1593"/>
      <c r="M110" s="20"/>
    </row>
    <row r="111" spans="1:13" s="196" customFormat="1" ht="23.1" customHeight="1">
      <c r="A111" s="1339"/>
      <c r="B111" s="203"/>
      <c r="C111" s="42"/>
      <c r="D111" s="1288"/>
      <c r="E111" s="47"/>
      <c r="F111" s="42"/>
      <c r="G111" s="42"/>
      <c r="H111" s="42"/>
      <c r="I111" s="42"/>
      <c r="J111" s="202"/>
      <c r="K111" s="202" t="s">
        <v>854</v>
      </c>
      <c r="L111" s="514"/>
      <c r="M111" s="20">
        <v>63</v>
      </c>
    </row>
    <row r="112" spans="1:13" s="196" customFormat="1" ht="23.1" customHeight="1">
      <c r="A112" s="1337">
        <v>28</v>
      </c>
      <c r="B112" s="192" t="s">
        <v>2782</v>
      </c>
      <c r="C112" s="100" t="s">
        <v>850</v>
      </c>
      <c r="D112" s="1555" t="s">
        <v>1813</v>
      </c>
      <c r="E112" s="1441" t="s">
        <v>97</v>
      </c>
      <c r="F112" s="150" t="s">
        <v>97</v>
      </c>
      <c r="G112" s="150" t="s">
        <v>97</v>
      </c>
      <c r="H112" s="150">
        <v>30000</v>
      </c>
      <c r="I112" s="150" t="s">
        <v>97</v>
      </c>
      <c r="J112" s="191" t="s">
        <v>820</v>
      </c>
      <c r="K112" s="191" t="s">
        <v>852</v>
      </c>
      <c r="L112" s="1592" t="s">
        <v>711</v>
      </c>
      <c r="M112" s="20"/>
    </row>
    <row r="113" spans="1:16" s="196" customFormat="1" ht="23.1" customHeight="1">
      <c r="A113" s="1338"/>
      <c r="B113" s="196" t="s">
        <v>2783</v>
      </c>
      <c r="C113" s="41" t="s">
        <v>851</v>
      </c>
      <c r="D113" s="1287" t="s">
        <v>2214</v>
      </c>
      <c r="E113" s="48" t="s">
        <v>115</v>
      </c>
      <c r="F113" s="41"/>
      <c r="G113" s="41"/>
      <c r="H113" s="41"/>
      <c r="I113" s="41"/>
      <c r="J113" s="197" t="s">
        <v>768</v>
      </c>
      <c r="K113" s="197" t="s">
        <v>853</v>
      </c>
      <c r="L113" s="1593"/>
      <c r="M113" s="20"/>
    </row>
    <row r="114" spans="1:16" s="196" customFormat="1" ht="23.1" customHeight="1">
      <c r="A114" s="1339"/>
      <c r="B114" s="203"/>
      <c r="C114" s="42"/>
      <c r="D114" s="1288"/>
      <c r="E114" s="47"/>
      <c r="F114" s="42"/>
      <c r="G114" s="42"/>
      <c r="H114" s="42"/>
      <c r="I114" s="42"/>
      <c r="J114" s="202"/>
      <c r="K114" s="202" t="s">
        <v>854</v>
      </c>
      <c r="L114" s="514"/>
      <c r="M114" s="20"/>
    </row>
    <row r="115" spans="1:16" s="196" customFormat="1" ht="23.1" customHeight="1">
      <c r="A115" s="1337">
        <v>29</v>
      </c>
      <c r="B115" s="192" t="s">
        <v>2784</v>
      </c>
      <c r="C115" s="100" t="s">
        <v>850</v>
      </c>
      <c r="D115" s="1555" t="s">
        <v>1813</v>
      </c>
      <c r="E115" s="1441" t="s">
        <v>97</v>
      </c>
      <c r="F115" s="1441" t="s">
        <v>97</v>
      </c>
      <c r="G115" s="1441" t="s">
        <v>97</v>
      </c>
      <c r="H115" s="100">
        <v>130000</v>
      </c>
      <c r="I115" s="100">
        <v>130000</v>
      </c>
      <c r="J115" s="191" t="s">
        <v>820</v>
      </c>
      <c r="K115" s="191" t="s">
        <v>852</v>
      </c>
      <c r="L115" s="1592" t="s">
        <v>711</v>
      </c>
      <c r="M115" s="20"/>
    </row>
    <row r="116" spans="1:16" s="196" customFormat="1" ht="23.1" customHeight="1">
      <c r="A116" s="1338"/>
      <c r="B116" s="196" t="s">
        <v>2785</v>
      </c>
      <c r="C116" s="41" t="s">
        <v>851</v>
      </c>
      <c r="D116" s="1287" t="s">
        <v>2998</v>
      </c>
      <c r="E116" s="48" t="s">
        <v>115</v>
      </c>
      <c r="F116" s="41"/>
      <c r="G116" s="41"/>
      <c r="H116" s="41"/>
      <c r="I116" s="41"/>
      <c r="J116" s="197" t="s">
        <v>768</v>
      </c>
      <c r="K116" s="197" t="s">
        <v>853</v>
      </c>
      <c r="L116" s="1593"/>
      <c r="M116" s="20"/>
    </row>
    <row r="117" spans="1:16" s="196" customFormat="1" ht="23.1" customHeight="1">
      <c r="A117" s="1339"/>
      <c r="B117" s="203"/>
      <c r="C117" s="42"/>
      <c r="D117" s="1288"/>
      <c r="E117" s="47"/>
      <c r="F117" s="42"/>
      <c r="G117" s="42"/>
      <c r="H117" s="42"/>
      <c r="I117" s="42"/>
      <c r="J117" s="202"/>
      <c r="K117" s="202" t="s">
        <v>854</v>
      </c>
      <c r="L117" s="514"/>
      <c r="M117" s="20"/>
    </row>
    <row r="118" spans="1:16" s="196" customFormat="1" ht="23.1" customHeight="1">
      <c r="A118" s="1343"/>
      <c r="C118" s="51"/>
      <c r="D118" s="1287"/>
      <c r="E118" s="762"/>
      <c r="F118" s="51"/>
      <c r="G118" s="51"/>
      <c r="H118" s="51"/>
      <c r="I118" s="51"/>
      <c r="L118" s="513"/>
      <c r="M118" s="20"/>
    </row>
    <row r="119" spans="1:16" s="196" customFormat="1" ht="23.1" customHeight="1">
      <c r="A119" s="1333"/>
      <c r="B119" s="144"/>
      <c r="C119" s="51"/>
      <c r="D119" s="1287"/>
      <c r="E119" s="762"/>
      <c r="F119" s="172"/>
      <c r="G119" s="172"/>
      <c r="H119" s="172"/>
      <c r="I119" s="172"/>
      <c r="L119" s="513"/>
      <c r="M119" s="20"/>
    </row>
    <row r="120" spans="1:16" s="196" customFormat="1" ht="23.1" customHeight="1">
      <c r="A120" s="1333"/>
      <c r="B120" s="144"/>
      <c r="C120" s="51"/>
      <c r="D120" s="1287"/>
      <c r="E120" s="762"/>
      <c r="L120" s="1542">
        <v>64</v>
      </c>
      <c r="M120" s="20"/>
      <c r="N120" s="196" t="s">
        <v>3451</v>
      </c>
    </row>
    <row r="121" spans="1:16" s="196" customFormat="1" ht="23.1" customHeight="1">
      <c r="A121" s="1334"/>
      <c r="B121" s="191"/>
      <c r="C121" s="191"/>
      <c r="D121" s="808" t="s">
        <v>278</v>
      </c>
      <c r="E121" s="1873" t="s">
        <v>279</v>
      </c>
      <c r="F121" s="1874"/>
      <c r="G121" s="1874"/>
      <c r="H121" s="1874"/>
      <c r="I121" s="1875"/>
      <c r="J121" s="1436" t="s">
        <v>281</v>
      </c>
      <c r="K121" s="181" t="s">
        <v>283</v>
      </c>
      <c r="L121" s="1589" t="s">
        <v>285</v>
      </c>
      <c r="M121" s="20"/>
    </row>
    <row r="122" spans="1:16" s="196" customFormat="1" ht="23.1" customHeight="1">
      <c r="A122" s="1335" t="s">
        <v>276</v>
      </c>
      <c r="B122" s="183" t="s">
        <v>95</v>
      </c>
      <c r="C122" s="183" t="s">
        <v>277</v>
      </c>
      <c r="D122" s="1553" t="s">
        <v>286</v>
      </c>
      <c r="E122" s="183">
        <v>2561</v>
      </c>
      <c r="F122" s="1437">
        <v>2562</v>
      </c>
      <c r="G122" s="183">
        <v>2563</v>
      </c>
      <c r="H122" s="1437">
        <v>2564</v>
      </c>
      <c r="I122" s="183">
        <v>2565</v>
      </c>
      <c r="J122" s="1437" t="s">
        <v>282</v>
      </c>
      <c r="K122" s="183" t="s">
        <v>284</v>
      </c>
      <c r="L122" s="1590" t="s">
        <v>329</v>
      </c>
      <c r="M122" s="20"/>
    </row>
    <row r="123" spans="1:16" s="196" customFormat="1" ht="23.1" customHeight="1">
      <c r="A123" s="1336"/>
      <c r="B123" s="1440"/>
      <c r="C123" s="1440"/>
      <c r="D123" s="1554" t="s">
        <v>287</v>
      </c>
      <c r="E123" s="1440" t="s">
        <v>280</v>
      </c>
      <c r="F123" s="1307" t="s">
        <v>280</v>
      </c>
      <c r="G123" s="1440" t="s">
        <v>280</v>
      </c>
      <c r="H123" s="1307" t="s">
        <v>280</v>
      </c>
      <c r="I123" s="1440" t="s">
        <v>280</v>
      </c>
      <c r="J123" s="1307"/>
      <c r="K123" s="1440"/>
      <c r="L123" s="1591" t="s">
        <v>330</v>
      </c>
      <c r="M123" s="20"/>
    </row>
    <row r="124" spans="1:16" s="196" customFormat="1" ht="23.1" customHeight="1">
      <c r="A124" s="1340">
        <v>30</v>
      </c>
      <c r="B124" s="1439" t="s">
        <v>2337</v>
      </c>
      <c r="C124" s="100" t="s">
        <v>850</v>
      </c>
      <c r="D124" s="1243" t="s">
        <v>2362</v>
      </c>
      <c r="E124" s="161" t="s">
        <v>97</v>
      </c>
      <c r="F124" s="189">
        <v>100000</v>
      </c>
      <c r="G124" s="161" t="s">
        <v>97</v>
      </c>
      <c r="H124" s="713" t="s">
        <v>97</v>
      </c>
      <c r="I124" s="161" t="s">
        <v>97</v>
      </c>
      <c r="J124" s="192" t="s">
        <v>820</v>
      </c>
      <c r="K124" s="198" t="s">
        <v>852</v>
      </c>
      <c r="L124" s="1592" t="s">
        <v>711</v>
      </c>
      <c r="M124" s="724"/>
      <c r="P124" s="172">
        <v>90000</v>
      </c>
    </row>
    <row r="125" spans="1:16" s="196" customFormat="1" ht="23.1" customHeight="1">
      <c r="A125" s="1341"/>
      <c r="B125" s="20" t="s">
        <v>2363</v>
      </c>
      <c r="C125" s="41" t="s">
        <v>2160</v>
      </c>
      <c r="D125" s="1244" t="s">
        <v>2364</v>
      </c>
      <c r="E125" s="46"/>
      <c r="G125" s="197"/>
      <c r="I125" s="197"/>
      <c r="J125" s="196" t="s">
        <v>768</v>
      </c>
      <c r="K125" s="44" t="s">
        <v>853</v>
      </c>
      <c r="L125" s="1593"/>
      <c r="M125" s="20"/>
    </row>
    <row r="126" spans="1:16" s="196" customFormat="1" ht="23.1" customHeight="1">
      <c r="A126" s="1342"/>
      <c r="B126" s="751" t="s">
        <v>2365</v>
      </c>
      <c r="C126" s="42" t="s">
        <v>855</v>
      </c>
      <c r="D126" s="1556" t="s">
        <v>2366</v>
      </c>
      <c r="E126" s="143"/>
      <c r="F126" s="203"/>
      <c r="G126" s="202"/>
      <c r="H126" s="203"/>
      <c r="I126" s="202"/>
      <c r="J126" s="203"/>
      <c r="K126" s="201" t="s">
        <v>854</v>
      </c>
      <c r="L126" s="514"/>
      <c r="M126" s="20"/>
    </row>
    <row r="127" spans="1:16" s="196" customFormat="1" ht="23.1" customHeight="1">
      <c r="A127" s="1340">
        <v>31</v>
      </c>
      <c r="B127" s="192" t="s">
        <v>2239</v>
      </c>
      <c r="C127" s="100" t="s">
        <v>850</v>
      </c>
      <c r="D127" s="1243" t="s">
        <v>1815</v>
      </c>
      <c r="E127" s="1441" t="s">
        <v>97</v>
      </c>
      <c r="F127" s="150" t="s">
        <v>97</v>
      </c>
      <c r="G127" s="150">
        <v>120000</v>
      </c>
      <c r="H127" s="100">
        <v>120000</v>
      </c>
      <c r="I127" s="100"/>
      <c r="J127" s="191" t="s">
        <v>820</v>
      </c>
      <c r="K127" s="191" t="s">
        <v>852</v>
      </c>
      <c r="L127" s="1592" t="s">
        <v>711</v>
      </c>
      <c r="M127" s="20"/>
    </row>
    <row r="128" spans="1:16" s="196" customFormat="1" ht="23.1" customHeight="1">
      <c r="A128" s="1341"/>
      <c r="B128" s="196" t="s">
        <v>2786</v>
      </c>
      <c r="C128" s="41" t="s">
        <v>851</v>
      </c>
      <c r="D128" s="1244" t="s">
        <v>3023</v>
      </c>
      <c r="E128" s="48" t="s">
        <v>115</v>
      </c>
      <c r="F128" s="41"/>
      <c r="G128" s="41"/>
      <c r="H128" s="41"/>
      <c r="I128" s="41"/>
      <c r="J128" s="197" t="s">
        <v>768</v>
      </c>
      <c r="K128" s="197" t="s">
        <v>853</v>
      </c>
      <c r="L128" s="1593"/>
      <c r="M128" s="20"/>
    </row>
    <row r="129" spans="1:13" s="196" customFormat="1" ht="23.1" customHeight="1">
      <c r="A129" s="1342"/>
      <c r="B129" s="751" t="s">
        <v>2787</v>
      </c>
      <c r="C129" s="42"/>
      <c r="D129" s="1558"/>
      <c r="E129" s="47"/>
      <c r="F129" s="42"/>
      <c r="G129" s="42"/>
      <c r="H129" s="42"/>
      <c r="I129" s="42"/>
      <c r="J129" s="202"/>
      <c r="K129" s="202" t="s">
        <v>854</v>
      </c>
      <c r="L129" s="514"/>
      <c r="M129" s="20"/>
    </row>
    <row r="130" spans="1:13" s="196" customFormat="1" ht="23.1" customHeight="1">
      <c r="A130" s="1340">
        <v>32</v>
      </c>
      <c r="B130" s="192" t="s">
        <v>2771</v>
      </c>
      <c r="C130" s="100" t="s">
        <v>850</v>
      </c>
      <c r="D130" s="1243" t="s">
        <v>1815</v>
      </c>
      <c r="E130" s="1441" t="s">
        <v>97</v>
      </c>
      <c r="F130" s="150" t="s">
        <v>97</v>
      </c>
      <c r="G130" s="150" t="s">
        <v>97</v>
      </c>
      <c r="H130" s="150">
        <v>120000</v>
      </c>
      <c r="I130" s="100">
        <v>120000</v>
      </c>
      <c r="J130" s="191" t="s">
        <v>820</v>
      </c>
      <c r="K130" s="191" t="s">
        <v>852</v>
      </c>
      <c r="L130" s="1592" t="s">
        <v>711</v>
      </c>
      <c r="M130" s="20"/>
    </row>
    <row r="131" spans="1:13" s="196" customFormat="1" ht="23.1" customHeight="1">
      <c r="A131" s="1341"/>
      <c r="B131" s="196" t="s">
        <v>2789</v>
      </c>
      <c r="C131" s="41" t="s">
        <v>851</v>
      </c>
      <c r="D131" s="1244" t="s">
        <v>3023</v>
      </c>
      <c r="E131" s="48" t="s">
        <v>115</v>
      </c>
      <c r="F131" s="151"/>
      <c r="G131" s="151"/>
      <c r="H131" s="151"/>
      <c r="I131" s="41"/>
      <c r="J131" s="197" t="s">
        <v>768</v>
      </c>
      <c r="K131" s="197" t="s">
        <v>853</v>
      </c>
      <c r="L131" s="1593"/>
      <c r="M131" s="20"/>
    </row>
    <row r="132" spans="1:13" s="196" customFormat="1" ht="23.1" customHeight="1">
      <c r="A132" s="1338"/>
      <c r="C132" s="41"/>
      <c r="D132" s="1287"/>
      <c r="E132" s="48"/>
      <c r="F132" s="151"/>
      <c r="G132" s="151"/>
      <c r="H132" s="151"/>
      <c r="I132" s="41"/>
      <c r="J132" s="197"/>
      <c r="K132" s="197" t="s">
        <v>854</v>
      </c>
      <c r="L132" s="1593"/>
      <c r="M132" s="20"/>
    </row>
    <row r="133" spans="1:13" s="196" customFormat="1" ht="23.1" customHeight="1">
      <c r="A133" s="1337">
        <v>33</v>
      </c>
      <c r="B133" s="192" t="s">
        <v>2766</v>
      </c>
      <c r="C133" s="100" t="s">
        <v>850</v>
      </c>
      <c r="D133" s="1555" t="s">
        <v>1816</v>
      </c>
      <c r="E133" s="1441" t="s">
        <v>97</v>
      </c>
      <c r="F133" s="150" t="s">
        <v>97</v>
      </c>
      <c r="G133" s="150">
        <v>100000</v>
      </c>
      <c r="H133" s="100">
        <v>100000</v>
      </c>
      <c r="I133" s="100">
        <f>-H6</f>
        <v>0</v>
      </c>
      <c r="J133" s="191" t="s">
        <v>820</v>
      </c>
      <c r="K133" s="191" t="s">
        <v>852</v>
      </c>
      <c r="L133" s="1592" t="s">
        <v>711</v>
      </c>
      <c r="M133" s="20"/>
    </row>
    <row r="134" spans="1:13" s="196" customFormat="1" ht="23.1" customHeight="1">
      <c r="A134" s="1338"/>
      <c r="B134" s="196" t="s">
        <v>2790</v>
      </c>
      <c r="C134" s="41" t="s">
        <v>851</v>
      </c>
      <c r="D134" s="1287" t="s">
        <v>3285</v>
      </c>
      <c r="E134" s="48" t="s">
        <v>115</v>
      </c>
      <c r="F134" s="151"/>
      <c r="G134" s="151"/>
      <c r="H134" s="41"/>
      <c r="I134" s="41"/>
      <c r="J134" s="197" t="s">
        <v>768</v>
      </c>
      <c r="K134" s="197" t="s">
        <v>853</v>
      </c>
      <c r="L134" s="1593"/>
      <c r="M134" s="20"/>
    </row>
    <row r="135" spans="1:13" s="196" customFormat="1" ht="23.1" customHeight="1">
      <c r="A135" s="1339"/>
      <c r="B135" s="203" t="s">
        <v>2791</v>
      </c>
      <c r="C135" s="42"/>
      <c r="D135" s="1288"/>
      <c r="E135" s="47"/>
      <c r="F135" s="152"/>
      <c r="G135" s="152"/>
      <c r="H135" s="42"/>
      <c r="I135" s="42"/>
      <c r="J135" s="202"/>
      <c r="K135" s="202" t="s">
        <v>854</v>
      </c>
      <c r="L135" s="514"/>
      <c r="M135" s="20"/>
    </row>
    <row r="136" spans="1:13" s="196" customFormat="1" ht="23.1" customHeight="1">
      <c r="A136" s="1338">
        <v>34</v>
      </c>
      <c r="B136" s="196" t="s">
        <v>2792</v>
      </c>
      <c r="C136" s="41" t="s">
        <v>850</v>
      </c>
      <c r="D136" s="1287" t="s">
        <v>1816</v>
      </c>
      <c r="E136" s="48" t="s">
        <v>97</v>
      </c>
      <c r="F136" s="151" t="s">
        <v>97</v>
      </c>
      <c r="G136" s="151" t="s">
        <v>97</v>
      </c>
      <c r="H136" s="41">
        <v>110000</v>
      </c>
      <c r="I136" s="151" t="s">
        <v>97</v>
      </c>
      <c r="J136" s="197" t="s">
        <v>820</v>
      </c>
      <c r="K136" s="197" t="s">
        <v>852</v>
      </c>
      <c r="L136" s="1594" t="s">
        <v>711</v>
      </c>
      <c r="M136" s="20"/>
    </row>
    <row r="137" spans="1:13" s="196" customFormat="1" ht="23.1" customHeight="1">
      <c r="A137" s="1338"/>
      <c r="B137" s="196" t="s">
        <v>2793</v>
      </c>
      <c r="C137" s="41" t="s">
        <v>851</v>
      </c>
      <c r="D137" s="1287" t="s">
        <v>3285</v>
      </c>
      <c r="E137" s="48" t="s">
        <v>115</v>
      </c>
      <c r="F137" s="151"/>
      <c r="G137" s="151"/>
      <c r="H137" s="41"/>
      <c r="I137" s="151"/>
      <c r="J137" s="197" t="s">
        <v>768</v>
      </c>
      <c r="K137" s="197" t="s">
        <v>853</v>
      </c>
      <c r="L137" s="1593"/>
      <c r="M137" s="20"/>
    </row>
    <row r="138" spans="1:13" s="196" customFormat="1" ht="23.1" customHeight="1">
      <c r="A138" s="1339"/>
      <c r="B138" s="203"/>
      <c r="C138" s="42"/>
      <c r="D138" s="1288"/>
      <c r="E138" s="47"/>
      <c r="F138" s="152"/>
      <c r="G138" s="152"/>
      <c r="H138" s="42"/>
      <c r="I138" s="152"/>
      <c r="J138" s="202"/>
      <c r="K138" s="202" t="s">
        <v>854</v>
      </c>
      <c r="L138" s="514"/>
      <c r="M138" s="20"/>
    </row>
    <row r="139" spans="1:13" s="196" customFormat="1" ht="23.1" customHeight="1">
      <c r="A139" s="1337">
        <v>35</v>
      </c>
      <c r="B139" s="209" t="s">
        <v>3350</v>
      </c>
      <c r="C139" s="100" t="s">
        <v>850</v>
      </c>
      <c r="D139" s="1555" t="s">
        <v>1816</v>
      </c>
      <c r="E139" s="1441" t="s">
        <v>97</v>
      </c>
      <c r="F139" s="151" t="s">
        <v>97</v>
      </c>
      <c r="G139" s="151" t="s">
        <v>97</v>
      </c>
      <c r="H139" s="151" t="s">
        <v>97</v>
      </c>
      <c r="I139" s="100">
        <v>91000</v>
      </c>
      <c r="J139" s="191" t="s">
        <v>820</v>
      </c>
      <c r="K139" s="191" t="s">
        <v>852</v>
      </c>
      <c r="L139" s="1592" t="s">
        <v>711</v>
      </c>
      <c r="M139" s="20"/>
    </row>
    <row r="140" spans="1:13" s="196" customFormat="1" ht="23.1" customHeight="1">
      <c r="A140" s="1338"/>
      <c r="B140" s="49" t="s">
        <v>3351</v>
      </c>
      <c r="C140" s="41" t="s">
        <v>851</v>
      </c>
      <c r="D140" s="1287" t="s">
        <v>3286</v>
      </c>
      <c r="E140" s="48" t="s">
        <v>115</v>
      </c>
      <c r="F140" s="151"/>
      <c r="G140" s="151"/>
      <c r="H140" s="151"/>
      <c r="I140" s="41"/>
      <c r="J140" s="197" t="s">
        <v>768</v>
      </c>
      <c r="K140" s="197" t="s">
        <v>853</v>
      </c>
      <c r="L140" s="1593"/>
      <c r="M140" s="20"/>
    </row>
    <row r="141" spans="1:13" s="196" customFormat="1" ht="23.1" customHeight="1">
      <c r="A141" s="1339"/>
      <c r="B141" s="212"/>
      <c r="C141" s="42"/>
      <c r="D141" s="1288"/>
      <c r="E141" s="47"/>
      <c r="F141" s="152"/>
      <c r="G141" s="152"/>
      <c r="H141" s="152"/>
      <c r="I141" s="42"/>
      <c r="J141" s="202"/>
      <c r="K141" s="202" t="s">
        <v>854</v>
      </c>
      <c r="L141" s="514"/>
      <c r="M141" s="20"/>
    </row>
    <row r="142" spans="1:13" s="196" customFormat="1" ht="23.1" customHeight="1">
      <c r="A142" s="1343"/>
      <c r="C142" s="51"/>
      <c r="D142" s="1287"/>
      <c r="E142" s="762"/>
      <c r="F142" s="722"/>
      <c r="G142" s="722"/>
      <c r="H142" s="722"/>
      <c r="I142" s="51"/>
      <c r="L142" s="513"/>
      <c r="M142" s="20"/>
    </row>
    <row r="143" spans="1:13" s="196" customFormat="1" ht="23.1" customHeight="1">
      <c r="A143" s="1343"/>
      <c r="C143" s="51"/>
      <c r="D143" s="1287"/>
      <c r="E143" s="762"/>
      <c r="F143" s="51"/>
      <c r="G143" s="51"/>
      <c r="H143" s="51"/>
      <c r="I143" s="51"/>
      <c r="L143" s="513"/>
      <c r="M143" s="20"/>
    </row>
    <row r="144" spans="1:13" s="196" customFormat="1" ht="23.1" customHeight="1">
      <c r="A144" s="1343"/>
      <c r="C144" s="51"/>
      <c r="D144" s="1287"/>
      <c r="E144" s="762"/>
      <c r="F144" s="51"/>
      <c r="G144" s="51"/>
      <c r="H144" s="51"/>
      <c r="I144" s="51"/>
      <c r="L144" s="1542">
        <v>65</v>
      </c>
      <c r="M144" s="20"/>
    </row>
    <row r="145" spans="1:13" s="196" customFormat="1" ht="23.1" customHeight="1">
      <c r="A145" s="1334"/>
      <c r="B145" s="191"/>
      <c r="C145" s="191"/>
      <c r="D145" s="808" t="s">
        <v>278</v>
      </c>
      <c r="E145" s="1873" t="s">
        <v>279</v>
      </c>
      <c r="F145" s="1874"/>
      <c r="G145" s="1874"/>
      <c r="H145" s="1874"/>
      <c r="I145" s="1875"/>
      <c r="J145" s="1436" t="s">
        <v>281</v>
      </c>
      <c r="K145" s="181" t="s">
        <v>283</v>
      </c>
      <c r="L145" s="1589" t="s">
        <v>285</v>
      </c>
      <c r="M145" s="20"/>
    </row>
    <row r="146" spans="1:13" s="196" customFormat="1" ht="23.1" customHeight="1">
      <c r="A146" s="1335" t="s">
        <v>276</v>
      </c>
      <c r="B146" s="183" t="s">
        <v>95</v>
      </c>
      <c r="C146" s="183" t="s">
        <v>277</v>
      </c>
      <c r="D146" s="1553" t="s">
        <v>286</v>
      </c>
      <c r="E146" s="183">
        <v>2561</v>
      </c>
      <c r="F146" s="1437">
        <v>2562</v>
      </c>
      <c r="G146" s="183">
        <v>2563</v>
      </c>
      <c r="H146" s="1437">
        <v>2564</v>
      </c>
      <c r="I146" s="183">
        <v>2565</v>
      </c>
      <c r="J146" s="1437" t="s">
        <v>282</v>
      </c>
      <c r="K146" s="183" t="s">
        <v>284</v>
      </c>
      <c r="L146" s="1590" t="s">
        <v>329</v>
      </c>
      <c r="M146" s="20"/>
    </row>
    <row r="147" spans="1:13" s="196" customFormat="1" ht="23.1" customHeight="1">
      <c r="A147" s="1336"/>
      <c r="B147" s="1440"/>
      <c r="C147" s="1440"/>
      <c r="D147" s="1554" t="s">
        <v>287</v>
      </c>
      <c r="E147" s="1440" t="s">
        <v>280</v>
      </c>
      <c r="F147" s="1307" t="s">
        <v>280</v>
      </c>
      <c r="G147" s="1440" t="s">
        <v>280</v>
      </c>
      <c r="H147" s="1307" t="s">
        <v>280</v>
      </c>
      <c r="I147" s="1440" t="s">
        <v>280</v>
      </c>
      <c r="J147" s="1307"/>
      <c r="K147" s="1440"/>
      <c r="L147" s="1591" t="s">
        <v>330</v>
      </c>
      <c r="M147" s="20"/>
    </row>
    <row r="148" spans="1:13" s="196" customFormat="1" ht="23.1" customHeight="1">
      <c r="A148" s="1337">
        <v>36</v>
      </c>
      <c r="B148" s="209" t="s">
        <v>3352</v>
      </c>
      <c r="C148" s="100" t="s">
        <v>850</v>
      </c>
      <c r="D148" s="1555" t="s">
        <v>1816</v>
      </c>
      <c r="E148" s="1441" t="s">
        <v>97</v>
      </c>
      <c r="F148" s="151" t="s">
        <v>97</v>
      </c>
      <c r="G148" s="151" t="s">
        <v>97</v>
      </c>
      <c r="H148" s="151" t="s">
        <v>97</v>
      </c>
      <c r="I148" s="100">
        <v>75000</v>
      </c>
      <c r="J148" s="191" t="s">
        <v>820</v>
      </c>
      <c r="K148" s="191" t="s">
        <v>852</v>
      </c>
      <c r="L148" s="1592" t="s">
        <v>711</v>
      </c>
      <c r="M148" s="20"/>
    </row>
    <row r="149" spans="1:13" s="196" customFormat="1" ht="23.1" customHeight="1">
      <c r="A149" s="1338"/>
      <c r="B149" s="49" t="s">
        <v>3460</v>
      </c>
      <c r="C149" s="41" t="s">
        <v>851</v>
      </c>
      <c r="D149" s="1287" t="s">
        <v>880</v>
      </c>
      <c r="E149" s="48" t="s">
        <v>115</v>
      </c>
      <c r="F149" s="151"/>
      <c r="G149" s="151"/>
      <c r="H149" s="151"/>
      <c r="I149" s="41"/>
      <c r="J149" s="197" t="s">
        <v>768</v>
      </c>
      <c r="K149" s="197" t="s">
        <v>853</v>
      </c>
      <c r="L149" s="1593"/>
      <c r="M149" s="20"/>
    </row>
    <row r="150" spans="1:13" s="196" customFormat="1" ht="23.1" customHeight="1">
      <c r="A150" s="1339"/>
      <c r="B150" s="212" t="s">
        <v>3461</v>
      </c>
      <c r="C150" s="42"/>
      <c r="D150" s="1288"/>
      <c r="E150" s="47"/>
      <c r="F150" s="152"/>
      <c r="G150" s="152"/>
      <c r="H150" s="152"/>
      <c r="I150" s="42"/>
      <c r="J150" s="202"/>
      <c r="K150" s="202" t="s">
        <v>854</v>
      </c>
      <c r="L150" s="514"/>
      <c r="M150" s="20"/>
    </row>
    <row r="151" spans="1:13" s="196" customFormat="1" ht="23.1" customHeight="1">
      <c r="A151" s="1337">
        <v>37</v>
      </c>
      <c r="B151" s="192" t="s">
        <v>2766</v>
      </c>
      <c r="C151" s="100" t="s">
        <v>850</v>
      </c>
      <c r="D151" s="1555" t="s">
        <v>2372</v>
      </c>
      <c r="E151" s="1441" t="s">
        <v>97</v>
      </c>
      <c r="F151" s="151" t="s">
        <v>97</v>
      </c>
      <c r="G151" s="151">
        <v>75000</v>
      </c>
      <c r="H151" s="100">
        <v>75000</v>
      </c>
      <c r="I151" s="100"/>
      <c r="J151" s="191" t="s">
        <v>820</v>
      </c>
      <c r="K151" s="191" t="s">
        <v>852</v>
      </c>
      <c r="L151" s="1592" t="s">
        <v>711</v>
      </c>
      <c r="M151" s="20"/>
    </row>
    <row r="152" spans="1:13" s="196" customFormat="1" ht="23.1" customHeight="1">
      <c r="A152" s="1338"/>
      <c r="B152" s="196" t="s">
        <v>3287</v>
      </c>
      <c r="C152" s="41" t="s">
        <v>851</v>
      </c>
      <c r="D152" s="1287" t="s">
        <v>880</v>
      </c>
      <c r="E152" s="48" t="s">
        <v>115</v>
      </c>
      <c r="F152" s="151"/>
      <c r="G152" s="151"/>
      <c r="H152" s="41"/>
      <c r="I152" s="41"/>
      <c r="J152" s="197" t="s">
        <v>768</v>
      </c>
      <c r="K152" s="197" t="s">
        <v>853</v>
      </c>
      <c r="L152" s="1593"/>
      <c r="M152" s="20"/>
    </row>
    <row r="153" spans="1:13" s="196" customFormat="1" ht="23.1" customHeight="1">
      <c r="A153" s="1339"/>
      <c r="B153" s="203"/>
      <c r="C153" s="42"/>
      <c r="D153" s="1288"/>
      <c r="E153" s="47"/>
      <c r="F153" s="152"/>
      <c r="G153" s="152"/>
      <c r="H153" s="42"/>
      <c r="I153" s="42"/>
      <c r="J153" s="202"/>
      <c r="K153" s="202" t="s">
        <v>854</v>
      </c>
      <c r="L153" s="514"/>
      <c r="M153" s="20"/>
    </row>
    <row r="154" spans="1:13" s="196" customFormat="1" ht="23.1" customHeight="1">
      <c r="A154" s="1337">
        <v>38</v>
      </c>
      <c r="B154" s="192" t="s">
        <v>2771</v>
      </c>
      <c r="C154" s="100" t="s">
        <v>850</v>
      </c>
      <c r="D154" s="1555" t="s">
        <v>2372</v>
      </c>
      <c r="E154" s="1441" t="s">
        <v>97</v>
      </c>
      <c r="F154" s="151" t="s">
        <v>97</v>
      </c>
      <c r="G154" s="151" t="s">
        <v>97</v>
      </c>
      <c r="H154" s="100">
        <v>136000</v>
      </c>
      <c r="I154" s="100">
        <v>136000</v>
      </c>
      <c r="J154" s="191" t="s">
        <v>820</v>
      </c>
      <c r="K154" s="191" t="s">
        <v>852</v>
      </c>
      <c r="L154" s="1592" t="s">
        <v>711</v>
      </c>
      <c r="M154" s="20"/>
    </row>
    <row r="155" spans="1:13" s="196" customFormat="1" ht="23.1" customHeight="1">
      <c r="A155" s="1338"/>
      <c r="B155" s="196" t="s">
        <v>2794</v>
      </c>
      <c r="C155" s="41" t="s">
        <v>851</v>
      </c>
      <c r="D155" s="1287" t="s">
        <v>442</v>
      </c>
      <c r="E155" s="48" t="s">
        <v>115</v>
      </c>
      <c r="F155" s="151"/>
      <c r="G155" s="151"/>
      <c r="H155" s="41"/>
      <c r="I155" s="41"/>
      <c r="J155" s="197" t="s">
        <v>768</v>
      </c>
      <c r="K155" s="197" t="s">
        <v>853</v>
      </c>
      <c r="L155" s="1593"/>
      <c r="M155" s="20"/>
    </row>
    <row r="156" spans="1:13" s="196" customFormat="1" ht="23.1" customHeight="1">
      <c r="A156" s="1339"/>
      <c r="B156" s="203" t="s">
        <v>2795</v>
      </c>
      <c r="C156" s="42"/>
      <c r="D156" s="1288"/>
      <c r="E156" s="47"/>
      <c r="F156" s="152"/>
      <c r="G156" s="152"/>
      <c r="H156" s="42"/>
      <c r="I156" s="42"/>
      <c r="J156" s="202"/>
      <c r="K156" s="202" t="s">
        <v>854</v>
      </c>
      <c r="L156" s="514"/>
      <c r="M156" s="20"/>
    </row>
    <row r="157" spans="1:13" s="196" customFormat="1" ht="23.1" customHeight="1">
      <c r="A157" s="1337">
        <v>39</v>
      </c>
      <c r="B157" s="192" t="s">
        <v>2771</v>
      </c>
      <c r="C157" s="100" t="s">
        <v>850</v>
      </c>
      <c r="D157" s="1559" t="s">
        <v>2372</v>
      </c>
      <c r="E157" s="1441" t="s">
        <v>97</v>
      </c>
      <c r="F157" s="151" t="s">
        <v>97</v>
      </c>
      <c r="G157" s="151" t="s">
        <v>97</v>
      </c>
      <c r="H157" s="151" t="s">
        <v>97</v>
      </c>
      <c r="I157" s="100">
        <v>91000</v>
      </c>
      <c r="J157" s="191" t="s">
        <v>820</v>
      </c>
      <c r="K157" s="191" t="s">
        <v>852</v>
      </c>
      <c r="L157" s="1592" t="s">
        <v>711</v>
      </c>
      <c r="M157" s="20"/>
    </row>
    <row r="158" spans="1:13" s="196" customFormat="1" ht="23.1" customHeight="1">
      <c r="A158" s="1338"/>
      <c r="B158" s="196" t="s">
        <v>3288</v>
      </c>
      <c r="C158" s="41" t="s">
        <v>851</v>
      </c>
      <c r="D158" s="1560" t="s">
        <v>3286</v>
      </c>
      <c r="E158" s="48" t="s">
        <v>115</v>
      </c>
      <c r="F158" s="151"/>
      <c r="G158" s="151"/>
      <c r="H158" s="151"/>
      <c r="I158" s="41"/>
      <c r="J158" s="197" t="s">
        <v>768</v>
      </c>
      <c r="K158" s="197" t="s">
        <v>853</v>
      </c>
      <c r="L158" s="1593"/>
      <c r="M158" s="20"/>
    </row>
    <row r="159" spans="1:13" s="196" customFormat="1" ht="23.1" customHeight="1">
      <c r="A159" s="1339"/>
      <c r="B159" s="203"/>
      <c r="C159" s="42"/>
      <c r="D159" s="1561"/>
      <c r="E159" s="47"/>
      <c r="F159" s="152"/>
      <c r="G159" s="152"/>
      <c r="H159" s="152"/>
      <c r="I159" s="42"/>
      <c r="J159" s="202"/>
      <c r="K159" s="202" t="s">
        <v>854</v>
      </c>
      <c r="L159" s="514"/>
      <c r="M159" s="20"/>
    </row>
    <row r="160" spans="1:13" s="196" customFormat="1" ht="23.1" customHeight="1">
      <c r="A160" s="1337">
        <v>40</v>
      </c>
      <c r="B160" s="192" t="s">
        <v>2771</v>
      </c>
      <c r="C160" s="100" t="s">
        <v>850</v>
      </c>
      <c r="D160" s="1555" t="s">
        <v>2372</v>
      </c>
      <c r="E160" s="1441" t="s">
        <v>97</v>
      </c>
      <c r="F160" s="150" t="s">
        <v>97</v>
      </c>
      <c r="G160" s="150" t="s">
        <v>97</v>
      </c>
      <c r="H160" s="100">
        <v>60000</v>
      </c>
      <c r="I160" s="100">
        <v>60000</v>
      </c>
      <c r="J160" s="191" t="s">
        <v>820</v>
      </c>
      <c r="K160" s="191" t="s">
        <v>852</v>
      </c>
      <c r="L160" s="1592" t="s">
        <v>711</v>
      </c>
      <c r="M160" s="20"/>
    </row>
    <row r="161" spans="1:13" s="196" customFormat="1" ht="23.1" customHeight="1">
      <c r="A161" s="1338"/>
      <c r="B161" s="196" t="s">
        <v>2796</v>
      </c>
      <c r="C161" s="41" t="s">
        <v>851</v>
      </c>
      <c r="D161" s="1287" t="s">
        <v>3289</v>
      </c>
      <c r="E161" s="48" t="s">
        <v>115</v>
      </c>
      <c r="F161" s="151"/>
      <c r="G161" s="151"/>
      <c r="H161" s="41"/>
      <c r="I161" s="41"/>
      <c r="J161" s="197" t="s">
        <v>768</v>
      </c>
      <c r="K161" s="197" t="s">
        <v>853</v>
      </c>
      <c r="L161" s="1593"/>
      <c r="M161" s="20"/>
    </row>
    <row r="162" spans="1:13" s="196" customFormat="1" ht="23.1" customHeight="1">
      <c r="A162" s="1339"/>
      <c r="B162" s="203"/>
      <c r="C162" s="42"/>
      <c r="D162" s="1288"/>
      <c r="E162" s="47"/>
      <c r="F162" s="152"/>
      <c r="G162" s="152"/>
      <c r="H162" s="42"/>
      <c r="I162" s="42"/>
      <c r="J162" s="202"/>
      <c r="K162" s="202" t="s">
        <v>854</v>
      </c>
      <c r="L162" s="514"/>
      <c r="M162" s="20"/>
    </row>
    <row r="163" spans="1:13" s="196" customFormat="1" ht="23.1" customHeight="1">
      <c r="A163" s="1337">
        <v>41</v>
      </c>
      <c r="B163" s="192" t="s">
        <v>2798</v>
      </c>
      <c r="C163" s="100" t="s">
        <v>850</v>
      </c>
      <c r="D163" s="1555" t="s">
        <v>2372</v>
      </c>
      <c r="E163" s="161" t="s">
        <v>97</v>
      </c>
      <c r="F163" s="161" t="s">
        <v>97</v>
      </c>
      <c r="G163" s="161">
        <v>100000</v>
      </c>
      <c r="H163" s="190">
        <v>100000</v>
      </c>
      <c r="I163" s="190">
        <v>100000</v>
      </c>
      <c r="J163" s="192" t="s">
        <v>820</v>
      </c>
      <c r="K163" s="198" t="s">
        <v>852</v>
      </c>
      <c r="L163" s="1592" t="s">
        <v>711</v>
      </c>
      <c r="M163" s="20"/>
    </row>
    <row r="164" spans="1:13" s="196" customFormat="1" ht="23.1" customHeight="1">
      <c r="A164" s="1338"/>
      <c r="B164" s="196" t="s">
        <v>2797</v>
      </c>
      <c r="C164" s="41" t="s">
        <v>851</v>
      </c>
      <c r="D164" s="1287" t="s">
        <v>3283</v>
      </c>
      <c r="E164" s="46"/>
      <c r="F164" s="46"/>
      <c r="G164" s="46"/>
      <c r="H164" s="197"/>
      <c r="I164" s="197"/>
      <c r="J164" s="196" t="s">
        <v>768</v>
      </c>
      <c r="K164" s="44" t="s">
        <v>853</v>
      </c>
      <c r="L164" s="1593"/>
      <c r="M164" s="20"/>
    </row>
    <row r="165" spans="1:13" s="196" customFormat="1" ht="23.1" customHeight="1">
      <c r="A165" s="1338"/>
      <c r="B165" s="196" t="s">
        <v>2799</v>
      </c>
      <c r="C165" s="41"/>
      <c r="D165" s="1287"/>
      <c r="E165" s="46"/>
      <c r="F165" s="46"/>
      <c r="G165" s="46"/>
      <c r="H165" s="197"/>
      <c r="I165" s="197"/>
      <c r="K165" s="44" t="s">
        <v>854</v>
      </c>
      <c r="L165" s="1593"/>
      <c r="M165" s="20"/>
    </row>
    <row r="166" spans="1:13" s="196" customFormat="1" ht="23.1" customHeight="1">
      <c r="A166" s="1339"/>
      <c r="B166" s="203" t="s">
        <v>2800</v>
      </c>
      <c r="C166" s="42"/>
      <c r="D166" s="1288"/>
      <c r="E166" s="143"/>
      <c r="F166" s="143"/>
      <c r="G166" s="143"/>
      <c r="H166" s="202"/>
      <c r="I166" s="202"/>
      <c r="J166" s="203"/>
      <c r="K166" s="201"/>
      <c r="L166" s="514"/>
      <c r="M166" s="20"/>
    </row>
    <row r="167" spans="1:13" s="196" customFormat="1" ht="23.1" customHeight="1">
      <c r="A167" s="1343"/>
      <c r="C167" s="51"/>
      <c r="D167" s="1287"/>
      <c r="E167" s="722"/>
      <c r="F167" s="722"/>
      <c r="G167" s="722"/>
      <c r="H167" s="722"/>
      <c r="I167" s="722"/>
      <c r="L167" s="1542">
        <v>66</v>
      </c>
      <c r="M167" s="20"/>
    </row>
    <row r="168" spans="1:13" s="196" customFormat="1" ht="23.1" customHeight="1">
      <c r="A168" s="1343"/>
      <c r="C168" s="51"/>
      <c r="D168" s="1287"/>
      <c r="E168" s="722"/>
      <c r="F168" s="722"/>
      <c r="G168" s="51"/>
      <c r="H168" s="51"/>
      <c r="I168" s="51"/>
      <c r="L168" s="513"/>
      <c r="M168" s="20"/>
    </row>
    <row r="169" spans="1:13" s="196" customFormat="1" ht="23.1" customHeight="1">
      <c r="A169" s="1334"/>
      <c r="B169" s="191"/>
      <c r="C169" s="191"/>
      <c r="D169" s="808" t="s">
        <v>278</v>
      </c>
      <c r="E169" s="1873" t="s">
        <v>279</v>
      </c>
      <c r="F169" s="1874"/>
      <c r="G169" s="1874"/>
      <c r="H169" s="1874"/>
      <c r="I169" s="1875"/>
      <c r="J169" s="1436" t="s">
        <v>281</v>
      </c>
      <c r="K169" s="181" t="s">
        <v>283</v>
      </c>
      <c r="L169" s="1589" t="s">
        <v>285</v>
      </c>
      <c r="M169" s="20"/>
    </row>
    <row r="170" spans="1:13" s="196" customFormat="1" ht="23.1" customHeight="1">
      <c r="A170" s="1335" t="s">
        <v>276</v>
      </c>
      <c r="B170" s="183" t="s">
        <v>95</v>
      </c>
      <c r="C170" s="183" t="s">
        <v>277</v>
      </c>
      <c r="D170" s="1553" t="s">
        <v>286</v>
      </c>
      <c r="E170" s="183">
        <v>2561</v>
      </c>
      <c r="F170" s="1437">
        <v>2562</v>
      </c>
      <c r="G170" s="183">
        <v>2563</v>
      </c>
      <c r="H170" s="1437">
        <v>2564</v>
      </c>
      <c r="I170" s="183">
        <v>2565</v>
      </c>
      <c r="J170" s="1437" t="s">
        <v>282</v>
      </c>
      <c r="K170" s="183" t="s">
        <v>284</v>
      </c>
      <c r="L170" s="1590" t="s">
        <v>329</v>
      </c>
      <c r="M170" s="20"/>
    </row>
    <row r="171" spans="1:13" s="196" customFormat="1" ht="23.1" customHeight="1">
      <c r="A171" s="1336"/>
      <c r="B171" s="1440"/>
      <c r="C171" s="1440"/>
      <c r="D171" s="1554" t="s">
        <v>287</v>
      </c>
      <c r="E171" s="1440" t="s">
        <v>280</v>
      </c>
      <c r="F171" s="1307" t="s">
        <v>280</v>
      </c>
      <c r="G171" s="1440" t="s">
        <v>280</v>
      </c>
      <c r="H171" s="1307" t="s">
        <v>280</v>
      </c>
      <c r="I171" s="1440" t="s">
        <v>280</v>
      </c>
      <c r="J171" s="1307"/>
      <c r="K171" s="1440"/>
      <c r="L171" s="1591" t="s">
        <v>330</v>
      </c>
      <c r="M171" s="20"/>
    </row>
    <row r="172" spans="1:13" s="196" customFormat="1" ht="23.1" customHeight="1">
      <c r="A172" s="1340">
        <v>42</v>
      </c>
      <c r="B172" s="1439" t="s">
        <v>2337</v>
      </c>
      <c r="C172" s="41" t="s">
        <v>850</v>
      </c>
      <c r="D172" s="1243" t="s">
        <v>2372</v>
      </c>
      <c r="E172" s="161" t="s">
        <v>97</v>
      </c>
      <c r="F172" s="189">
        <v>100000</v>
      </c>
      <c r="G172" s="161" t="s">
        <v>97</v>
      </c>
      <c r="H172" s="713" t="s">
        <v>97</v>
      </c>
      <c r="I172" s="161" t="s">
        <v>97</v>
      </c>
      <c r="J172" s="192" t="s">
        <v>820</v>
      </c>
      <c r="K172" s="198" t="s">
        <v>852</v>
      </c>
      <c r="L172" s="1592" t="s">
        <v>711</v>
      </c>
      <c r="M172" s="20"/>
    </row>
    <row r="173" spans="1:13" s="196" customFormat="1" ht="23.1" customHeight="1">
      <c r="A173" s="1341"/>
      <c r="B173" s="20" t="s">
        <v>2373</v>
      </c>
      <c r="C173" s="41" t="s">
        <v>2160</v>
      </c>
      <c r="D173" s="1244" t="s">
        <v>2999</v>
      </c>
      <c r="E173" s="46"/>
      <c r="G173" s="46"/>
      <c r="I173" s="197"/>
      <c r="J173" s="196" t="s">
        <v>768</v>
      </c>
      <c r="K173" s="44" t="s">
        <v>853</v>
      </c>
      <c r="L173" s="1593"/>
      <c r="M173" s="20"/>
    </row>
    <row r="174" spans="1:13" s="196" customFormat="1" ht="23.1" customHeight="1">
      <c r="A174" s="1341"/>
      <c r="B174" s="20" t="s">
        <v>2375</v>
      </c>
      <c r="C174" s="41" t="s">
        <v>855</v>
      </c>
      <c r="D174" s="1244" t="s">
        <v>3000</v>
      </c>
      <c r="E174" s="46"/>
      <c r="G174" s="46"/>
      <c r="I174" s="197"/>
      <c r="K174" s="44" t="s">
        <v>854</v>
      </c>
      <c r="L174" s="1593"/>
      <c r="M174" s="20"/>
    </row>
    <row r="175" spans="1:13" s="196" customFormat="1" ht="23.1" customHeight="1">
      <c r="A175" s="1341"/>
      <c r="B175" s="20"/>
      <c r="C175" s="41"/>
      <c r="D175" s="1244" t="s">
        <v>3001</v>
      </c>
      <c r="E175" s="46"/>
      <c r="G175" s="46"/>
      <c r="I175" s="197"/>
      <c r="K175" s="44"/>
      <c r="L175" s="1593"/>
      <c r="M175" s="20"/>
    </row>
    <row r="176" spans="1:13" s="196" customFormat="1" ht="23.1" customHeight="1">
      <c r="A176" s="1337">
        <v>43</v>
      </c>
      <c r="B176" s="192" t="s">
        <v>2866</v>
      </c>
      <c r="C176" s="100" t="s">
        <v>850</v>
      </c>
      <c r="D176" s="1555" t="s">
        <v>1818</v>
      </c>
      <c r="E176" s="1441" t="s">
        <v>97</v>
      </c>
      <c r="F176" s="161" t="s">
        <v>97</v>
      </c>
      <c r="G176" s="100">
        <v>91000</v>
      </c>
      <c r="H176" s="100"/>
      <c r="I176" s="100"/>
      <c r="J176" s="191" t="s">
        <v>820</v>
      </c>
      <c r="K176" s="191" t="s">
        <v>852</v>
      </c>
      <c r="L176" s="1592" t="s">
        <v>711</v>
      </c>
      <c r="M176" s="20"/>
    </row>
    <row r="177" spans="1:14" s="196" customFormat="1" ht="23.1" customHeight="1">
      <c r="A177" s="1338"/>
      <c r="B177" s="196" t="s">
        <v>2867</v>
      </c>
      <c r="C177" s="41" t="s">
        <v>851</v>
      </c>
      <c r="D177" s="1287" t="s">
        <v>3002</v>
      </c>
      <c r="E177" s="48" t="s">
        <v>115</v>
      </c>
      <c r="F177" s="46"/>
      <c r="G177" s="41"/>
      <c r="H177" s="41"/>
      <c r="I177" s="41"/>
      <c r="J177" s="197" t="s">
        <v>768</v>
      </c>
      <c r="K177" s="197" t="s">
        <v>853</v>
      </c>
      <c r="L177" s="1593"/>
      <c r="M177" s="20"/>
    </row>
    <row r="178" spans="1:14" s="196" customFormat="1" ht="23.1" customHeight="1">
      <c r="A178" s="1339"/>
      <c r="B178" s="203"/>
      <c r="C178" s="42"/>
      <c r="D178" s="1288" t="s">
        <v>3286</v>
      </c>
      <c r="E178" s="47"/>
      <c r="F178" s="143"/>
      <c r="G178" s="42"/>
      <c r="H178" s="42"/>
      <c r="I178" s="42"/>
      <c r="J178" s="202"/>
      <c r="K178" s="202" t="s">
        <v>854</v>
      </c>
      <c r="L178" s="514"/>
      <c r="M178" s="20"/>
    </row>
    <row r="179" spans="1:14" s="196" customFormat="1" ht="23.1" customHeight="1">
      <c r="A179" s="1337">
        <v>44</v>
      </c>
      <c r="B179" s="192" t="s">
        <v>2801</v>
      </c>
      <c r="C179" s="100" t="s">
        <v>850</v>
      </c>
      <c r="D179" s="1555" t="s">
        <v>1821</v>
      </c>
      <c r="E179" s="1441" t="s">
        <v>97</v>
      </c>
      <c r="F179" s="150" t="s">
        <v>97</v>
      </c>
      <c r="G179" s="150">
        <v>150000</v>
      </c>
      <c r="H179" s="100">
        <v>15000</v>
      </c>
      <c r="I179" s="161" t="s">
        <v>97</v>
      </c>
      <c r="J179" s="191" t="s">
        <v>820</v>
      </c>
      <c r="K179" s="191" t="s">
        <v>852</v>
      </c>
      <c r="L179" s="1592" t="s">
        <v>711</v>
      </c>
      <c r="M179" s="20"/>
    </row>
    <row r="180" spans="1:14" s="196" customFormat="1" ht="23.1" customHeight="1">
      <c r="A180" s="1338"/>
      <c r="B180" s="196" t="s">
        <v>2802</v>
      </c>
      <c r="C180" s="41" t="s">
        <v>851</v>
      </c>
      <c r="D180" s="1562" t="s">
        <v>2833</v>
      </c>
      <c r="E180" s="48" t="s">
        <v>115</v>
      </c>
      <c r="F180" s="41"/>
      <c r="G180" s="41"/>
      <c r="H180" s="41"/>
      <c r="I180" s="46"/>
      <c r="J180" s="197" t="s">
        <v>768</v>
      </c>
      <c r="K180" s="197" t="s">
        <v>853</v>
      </c>
      <c r="L180" s="1593"/>
      <c r="M180" s="20"/>
    </row>
    <row r="181" spans="1:14" s="196" customFormat="1" ht="23.1" customHeight="1">
      <c r="A181" s="1339"/>
      <c r="B181" s="203"/>
      <c r="C181" s="42"/>
      <c r="D181" s="1288"/>
      <c r="E181" s="47"/>
      <c r="F181" s="42"/>
      <c r="G181" s="42"/>
      <c r="H181" s="42"/>
      <c r="I181" s="143"/>
      <c r="J181" s="202"/>
      <c r="K181" s="202" t="s">
        <v>854</v>
      </c>
      <c r="L181" s="514"/>
      <c r="M181" s="20"/>
    </row>
    <row r="182" spans="1:14" s="196" customFormat="1" ht="23.1" customHeight="1">
      <c r="A182" s="1337">
        <v>45</v>
      </c>
      <c r="B182" s="899" t="s">
        <v>2868</v>
      </c>
      <c r="C182" s="100" t="s">
        <v>850</v>
      </c>
      <c r="D182" s="1555" t="s">
        <v>1821</v>
      </c>
      <c r="E182" s="1441" t="s">
        <v>97</v>
      </c>
      <c r="F182" s="1441" t="s">
        <v>97</v>
      </c>
      <c r="G182" s="703">
        <v>100000</v>
      </c>
      <c r="H182" s="150">
        <v>100000</v>
      </c>
      <c r="I182" s="150">
        <v>100000</v>
      </c>
      <c r="J182" s="192" t="s">
        <v>803</v>
      </c>
      <c r="K182" s="191" t="s">
        <v>861</v>
      </c>
      <c r="L182" s="1592" t="s">
        <v>711</v>
      </c>
      <c r="M182" s="20"/>
    </row>
    <row r="183" spans="1:14" s="196" customFormat="1" ht="23.1" customHeight="1">
      <c r="A183" s="1338"/>
      <c r="B183" s="766" t="s">
        <v>2869</v>
      </c>
      <c r="C183" s="41" t="s">
        <v>851</v>
      </c>
      <c r="D183" s="1562" t="s">
        <v>2994</v>
      </c>
      <c r="E183" s="48" t="s">
        <v>115</v>
      </c>
      <c r="F183" s="48" t="s">
        <v>115</v>
      </c>
      <c r="G183" s="48" t="s">
        <v>115</v>
      </c>
      <c r="H183" s="151"/>
      <c r="I183" s="151"/>
      <c r="J183" s="196" t="s">
        <v>2325</v>
      </c>
      <c r="K183" s="197" t="s">
        <v>849</v>
      </c>
      <c r="L183" s="1593"/>
      <c r="M183" s="20"/>
    </row>
    <row r="184" spans="1:14" s="196" customFormat="1" ht="23.1" customHeight="1">
      <c r="A184" s="1339"/>
      <c r="B184" s="767"/>
      <c r="C184" s="42"/>
      <c r="D184" s="1288"/>
      <c r="E184" s="47"/>
      <c r="F184" s="47"/>
      <c r="G184" s="47"/>
      <c r="H184" s="152"/>
      <c r="I184" s="152"/>
      <c r="J184" s="203"/>
      <c r="K184" s="202"/>
      <c r="L184" s="514"/>
      <c r="M184" s="20"/>
      <c r="N184" s="721" t="s">
        <v>2267</v>
      </c>
    </row>
    <row r="185" spans="1:14" s="196" customFormat="1" ht="23.1" customHeight="1">
      <c r="A185" s="1337">
        <v>46</v>
      </c>
      <c r="B185" s="899" t="s">
        <v>2838</v>
      </c>
      <c r="C185" s="100" t="s">
        <v>850</v>
      </c>
      <c r="D185" s="1555" t="s">
        <v>1821</v>
      </c>
      <c r="E185" s="1441" t="s">
        <v>97</v>
      </c>
      <c r="F185" s="1441" t="s">
        <v>97</v>
      </c>
      <c r="G185" s="703">
        <v>100000</v>
      </c>
      <c r="H185" s="150" t="s">
        <v>97</v>
      </c>
      <c r="I185" s="150" t="s">
        <v>97</v>
      </c>
      <c r="J185" s="192" t="s">
        <v>803</v>
      </c>
      <c r="K185" s="191" t="s">
        <v>861</v>
      </c>
      <c r="L185" s="1592" t="s">
        <v>711</v>
      </c>
      <c r="M185" s="20"/>
    </row>
    <row r="186" spans="1:14" s="196" customFormat="1" ht="23.1" customHeight="1">
      <c r="A186" s="1338"/>
      <c r="B186" s="766" t="s">
        <v>3290</v>
      </c>
      <c r="C186" s="41" t="s">
        <v>851</v>
      </c>
      <c r="D186" s="1287" t="s">
        <v>2839</v>
      </c>
      <c r="E186" s="48" t="s">
        <v>115</v>
      </c>
      <c r="F186" s="48" t="s">
        <v>115</v>
      </c>
      <c r="G186" s="48" t="s">
        <v>115</v>
      </c>
      <c r="H186" s="151"/>
      <c r="I186" s="151"/>
      <c r="J186" s="196" t="s">
        <v>2325</v>
      </c>
      <c r="K186" s="197" t="s">
        <v>849</v>
      </c>
      <c r="L186" s="1593"/>
      <c r="M186" s="20"/>
    </row>
    <row r="187" spans="1:14" s="196" customFormat="1" ht="23.1" customHeight="1">
      <c r="A187" s="1339"/>
      <c r="B187" s="767"/>
      <c r="C187" s="42"/>
      <c r="D187" s="1288" t="s">
        <v>3291</v>
      </c>
      <c r="E187" s="47"/>
      <c r="F187" s="47"/>
      <c r="G187" s="47"/>
      <c r="H187" s="152"/>
      <c r="I187" s="152"/>
      <c r="J187" s="203"/>
      <c r="K187" s="202"/>
      <c r="L187" s="514"/>
      <c r="M187" s="20"/>
    </row>
    <row r="188" spans="1:14" s="196" customFormat="1" ht="23.1" customHeight="1">
      <c r="A188" s="1343"/>
      <c r="B188" s="766"/>
      <c r="C188" s="51"/>
      <c r="D188" s="1287"/>
      <c r="E188" s="762"/>
      <c r="F188" s="762"/>
      <c r="G188" s="762"/>
      <c r="H188" s="722"/>
      <c r="I188" s="722"/>
      <c r="L188" s="513"/>
      <c r="M188" s="20"/>
    </row>
    <row r="189" spans="1:14" s="196" customFormat="1" ht="23.1" customHeight="1">
      <c r="A189" s="1343"/>
      <c r="B189" s="766"/>
      <c r="C189" s="51"/>
      <c r="D189" s="1287"/>
      <c r="E189" s="762"/>
      <c r="F189" s="762"/>
      <c r="G189" s="762"/>
      <c r="H189" s="722"/>
      <c r="I189" s="722"/>
      <c r="L189" s="513"/>
      <c r="M189" s="20"/>
    </row>
    <row r="190" spans="1:14" s="196" customFormat="1" ht="23.1" customHeight="1">
      <c r="A190" s="1333"/>
      <c r="D190" s="1244"/>
      <c r="L190" s="513"/>
      <c r="M190" s="20"/>
    </row>
    <row r="191" spans="1:14" s="196" customFormat="1" ht="23.1" customHeight="1">
      <c r="A191" s="1333"/>
      <c r="D191" s="1244"/>
      <c r="F191" s="1480"/>
      <c r="G191" s="1480"/>
      <c r="H191" s="1480"/>
      <c r="I191" s="1480"/>
      <c r="L191" s="513"/>
      <c r="M191" s="20"/>
    </row>
    <row r="192" spans="1:14" s="196" customFormat="1" ht="23.1" customHeight="1">
      <c r="A192" s="1333"/>
      <c r="D192" s="1244"/>
      <c r="L192" s="1542">
        <v>67</v>
      </c>
      <c r="M192" s="20"/>
    </row>
    <row r="193" spans="1:13" s="196" customFormat="1" ht="23.1" customHeight="1">
      <c r="A193" s="1334"/>
      <c r="B193" s="191"/>
      <c r="C193" s="191"/>
      <c r="D193" s="808" t="s">
        <v>278</v>
      </c>
      <c r="E193" s="1873" t="s">
        <v>279</v>
      </c>
      <c r="F193" s="1874"/>
      <c r="G193" s="1874"/>
      <c r="H193" s="1874"/>
      <c r="I193" s="1875"/>
      <c r="J193" s="1436" t="s">
        <v>281</v>
      </c>
      <c r="K193" s="181" t="s">
        <v>283</v>
      </c>
      <c r="L193" s="1589" t="s">
        <v>285</v>
      </c>
      <c r="M193" s="20"/>
    </row>
    <row r="194" spans="1:13" s="196" customFormat="1" ht="23.1" customHeight="1">
      <c r="A194" s="1335" t="s">
        <v>276</v>
      </c>
      <c r="B194" s="183" t="s">
        <v>95</v>
      </c>
      <c r="C194" s="183" t="s">
        <v>277</v>
      </c>
      <c r="D194" s="1553" t="s">
        <v>286</v>
      </c>
      <c r="E194" s="183">
        <v>2561</v>
      </c>
      <c r="F194" s="1437">
        <v>2562</v>
      </c>
      <c r="G194" s="183">
        <v>2563</v>
      </c>
      <c r="H194" s="1437">
        <v>2564</v>
      </c>
      <c r="I194" s="183">
        <v>2565</v>
      </c>
      <c r="J194" s="1437" t="s">
        <v>282</v>
      </c>
      <c r="K194" s="183" t="s">
        <v>284</v>
      </c>
      <c r="L194" s="1590" t="s">
        <v>329</v>
      </c>
      <c r="M194" s="20"/>
    </row>
    <row r="195" spans="1:13" s="196" customFormat="1" ht="23.1" customHeight="1">
      <c r="A195" s="1336"/>
      <c r="B195" s="1440"/>
      <c r="C195" s="1440"/>
      <c r="D195" s="1554" t="s">
        <v>287</v>
      </c>
      <c r="E195" s="1440" t="s">
        <v>280</v>
      </c>
      <c r="F195" s="1307" t="s">
        <v>280</v>
      </c>
      <c r="G195" s="1440" t="s">
        <v>280</v>
      </c>
      <c r="H195" s="1307" t="s">
        <v>280</v>
      </c>
      <c r="I195" s="1440" t="s">
        <v>280</v>
      </c>
      <c r="J195" s="1307"/>
      <c r="K195" s="1440"/>
      <c r="L195" s="1591" t="s">
        <v>330</v>
      </c>
      <c r="M195" s="20"/>
    </row>
    <row r="196" spans="1:13" s="196" customFormat="1" ht="23.1" customHeight="1">
      <c r="A196" s="1334">
        <v>47</v>
      </c>
      <c r="B196" s="164" t="s">
        <v>2337</v>
      </c>
      <c r="C196" s="61" t="s">
        <v>850</v>
      </c>
      <c r="D196" s="1243" t="s">
        <v>1821</v>
      </c>
      <c r="E196" s="161" t="s">
        <v>97</v>
      </c>
      <c r="F196" s="171">
        <v>100000</v>
      </c>
      <c r="G196" s="161" t="s">
        <v>97</v>
      </c>
      <c r="H196" s="161" t="s">
        <v>97</v>
      </c>
      <c r="I196" s="161" t="s">
        <v>97</v>
      </c>
      <c r="J196" s="209" t="s">
        <v>820</v>
      </c>
      <c r="K196" s="192" t="s">
        <v>852</v>
      </c>
      <c r="L196" s="1592" t="s">
        <v>711</v>
      </c>
      <c r="M196" s="20"/>
    </row>
    <row r="197" spans="1:13" s="196" customFormat="1" ht="23.1" customHeight="1">
      <c r="A197" s="1335"/>
      <c r="B197" s="157" t="s">
        <v>2378</v>
      </c>
      <c r="C197" s="119" t="s">
        <v>2160</v>
      </c>
      <c r="D197" s="1244" t="s">
        <v>2374</v>
      </c>
      <c r="E197" s="46"/>
      <c r="F197" s="49"/>
      <c r="G197" s="46"/>
      <c r="H197" s="46"/>
      <c r="I197" s="46"/>
      <c r="J197" s="49" t="s">
        <v>768</v>
      </c>
      <c r="K197" s="196" t="s">
        <v>853</v>
      </c>
      <c r="L197" s="1593"/>
      <c r="M197" s="20"/>
    </row>
    <row r="198" spans="1:13" s="196" customFormat="1" ht="23.1" customHeight="1">
      <c r="A198" s="1335"/>
      <c r="B198" s="157"/>
      <c r="C198" s="119" t="s">
        <v>855</v>
      </c>
      <c r="D198" s="1244" t="s">
        <v>2379</v>
      </c>
      <c r="E198" s="46"/>
      <c r="F198" s="49"/>
      <c r="G198" s="46"/>
      <c r="H198" s="46"/>
      <c r="I198" s="46"/>
      <c r="J198" s="49"/>
      <c r="K198" s="196" t="s">
        <v>854</v>
      </c>
      <c r="L198" s="1593"/>
      <c r="M198" s="20"/>
    </row>
    <row r="199" spans="1:13" s="196" customFormat="1" ht="23.1" customHeight="1">
      <c r="A199" s="1335"/>
      <c r="B199" s="157"/>
      <c r="C199" s="119"/>
      <c r="D199" s="1244" t="s">
        <v>2380</v>
      </c>
      <c r="E199" s="46"/>
      <c r="F199" s="49"/>
      <c r="G199" s="46"/>
      <c r="H199" s="46"/>
      <c r="I199" s="46"/>
      <c r="J199" s="49"/>
      <c r="L199" s="1593"/>
      <c r="M199" s="20"/>
    </row>
    <row r="200" spans="1:13" s="196" customFormat="1" ht="23.1" customHeight="1">
      <c r="A200" s="1336"/>
      <c r="B200" s="160"/>
      <c r="C200" s="140"/>
      <c r="D200" s="1556" t="s">
        <v>2381</v>
      </c>
      <c r="E200" s="143"/>
      <c r="F200" s="212"/>
      <c r="G200" s="143"/>
      <c r="H200" s="143"/>
      <c r="I200" s="143"/>
      <c r="J200" s="212"/>
      <c r="K200" s="203"/>
      <c r="L200" s="514"/>
      <c r="M200" s="20"/>
    </row>
    <row r="201" spans="1:13" s="196" customFormat="1" ht="23.1" customHeight="1">
      <c r="A201" s="1334">
        <v>48</v>
      </c>
      <c r="B201" s="164" t="s">
        <v>2382</v>
      </c>
      <c r="C201" s="61" t="s">
        <v>850</v>
      </c>
      <c r="D201" s="1243" t="s">
        <v>1822</v>
      </c>
      <c r="E201" s="45" t="s">
        <v>97</v>
      </c>
      <c r="F201" s="171">
        <v>100000</v>
      </c>
      <c r="G201" s="161">
        <v>100000</v>
      </c>
      <c r="H201" s="161" t="s">
        <v>97</v>
      </c>
      <c r="I201" s="161" t="s">
        <v>97</v>
      </c>
      <c r="J201" s="209" t="s">
        <v>820</v>
      </c>
      <c r="K201" s="192" t="s">
        <v>852</v>
      </c>
      <c r="L201" s="1592" t="s">
        <v>711</v>
      </c>
      <c r="M201" s="20"/>
    </row>
    <row r="202" spans="1:13" s="196" customFormat="1" ht="23.1" customHeight="1">
      <c r="A202" s="1335"/>
      <c r="B202" s="157" t="s">
        <v>3008</v>
      </c>
      <c r="C202" s="119" t="s">
        <v>2160</v>
      </c>
      <c r="D202" s="1244" t="s">
        <v>3009</v>
      </c>
      <c r="E202" s="46"/>
      <c r="F202" s="49"/>
      <c r="G202" s="46"/>
      <c r="H202" s="46"/>
      <c r="I202" s="46"/>
      <c r="J202" s="49" t="s">
        <v>768</v>
      </c>
      <c r="K202" s="196" t="s">
        <v>853</v>
      </c>
      <c r="L202" s="1593"/>
      <c r="M202" s="20"/>
    </row>
    <row r="203" spans="1:13" s="196" customFormat="1" ht="23.1" customHeight="1">
      <c r="A203" s="1335"/>
      <c r="B203" s="157"/>
      <c r="C203" s="119" t="s">
        <v>855</v>
      </c>
      <c r="D203" s="1244" t="s">
        <v>3011</v>
      </c>
      <c r="E203" s="46"/>
      <c r="F203" s="49"/>
      <c r="G203" s="46"/>
      <c r="H203" s="46"/>
      <c r="I203" s="46"/>
      <c r="J203" s="49"/>
      <c r="K203" s="196" t="s">
        <v>854</v>
      </c>
      <c r="L203" s="1593"/>
      <c r="M203" s="20"/>
    </row>
    <row r="204" spans="1:13" s="196" customFormat="1" ht="23.1" customHeight="1">
      <c r="A204" s="1336"/>
      <c r="B204" s="160"/>
      <c r="C204" s="140"/>
      <c r="D204" s="1556" t="s">
        <v>3010</v>
      </c>
      <c r="E204" s="143"/>
      <c r="F204" s="212"/>
      <c r="G204" s="143"/>
      <c r="H204" s="143"/>
      <c r="I204" s="143"/>
      <c r="J204" s="212"/>
      <c r="K204" s="203"/>
      <c r="L204" s="514"/>
      <c r="M204" s="20"/>
    </row>
    <row r="205" spans="1:13" s="196" customFormat="1" ht="23.1" customHeight="1">
      <c r="A205" s="1337">
        <v>49</v>
      </c>
      <c r="B205" s="192" t="s">
        <v>2803</v>
      </c>
      <c r="C205" s="100" t="s">
        <v>850</v>
      </c>
      <c r="D205" s="1555" t="s">
        <v>1822</v>
      </c>
      <c r="E205" s="1441" t="s">
        <v>97</v>
      </c>
      <c r="F205" s="150" t="s">
        <v>97</v>
      </c>
      <c r="G205" s="150" t="s">
        <v>97</v>
      </c>
      <c r="H205" s="100">
        <v>90000</v>
      </c>
      <c r="I205" s="100">
        <v>90000</v>
      </c>
      <c r="J205" s="191" t="s">
        <v>820</v>
      </c>
      <c r="K205" s="191" t="s">
        <v>852</v>
      </c>
      <c r="L205" s="1592" t="s">
        <v>711</v>
      </c>
      <c r="M205" s="20"/>
    </row>
    <row r="206" spans="1:13" s="196" customFormat="1" ht="23.1" customHeight="1">
      <c r="A206" s="1338"/>
      <c r="B206" s="766" t="s">
        <v>2804</v>
      </c>
      <c r="C206" s="41" t="s">
        <v>851</v>
      </c>
      <c r="D206" s="1287" t="s">
        <v>3282</v>
      </c>
      <c r="E206" s="48" t="s">
        <v>115</v>
      </c>
      <c r="F206" s="41"/>
      <c r="G206" s="41"/>
      <c r="H206" s="41"/>
      <c r="I206" s="41"/>
      <c r="J206" s="197" t="s">
        <v>768</v>
      </c>
      <c r="K206" s="197" t="s">
        <v>853</v>
      </c>
      <c r="L206" s="1593"/>
      <c r="M206" s="20"/>
    </row>
    <row r="207" spans="1:13" s="196" customFormat="1" ht="23.1" customHeight="1">
      <c r="A207" s="1339"/>
      <c r="B207" s="767" t="s">
        <v>2805</v>
      </c>
      <c r="C207" s="42"/>
      <c r="D207" s="1288"/>
      <c r="E207" s="47"/>
      <c r="F207" s="42"/>
      <c r="G207" s="42"/>
      <c r="H207" s="42"/>
      <c r="I207" s="42"/>
      <c r="J207" s="202"/>
      <c r="K207" s="202" t="s">
        <v>854</v>
      </c>
      <c r="L207" s="514"/>
      <c r="M207" s="20"/>
    </row>
    <row r="208" spans="1:13" s="196" customFormat="1" ht="23.1" customHeight="1">
      <c r="A208" s="1340">
        <v>50</v>
      </c>
      <c r="B208" s="690" t="s">
        <v>2337</v>
      </c>
      <c r="C208" s="100" t="s">
        <v>850</v>
      </c>
      <c r="D208" s="1563" t="s">
        <v>2389</v>
      </c>
      <c r="E208" s="45" t="s">
        <v>97</v>
      </c>
      <c r="F208" s="713">
        <v>100000</v>
      </c>
      <c r="G208" s="45" t="s">
        <v>97</v>
      </c>
      <c r="H208" s="45" t="s">
        <v>97</v>
      </c>
      <c r="I208" s="45" t="s">
        <v>97</v>
      </c>
      <c r="J208" s="192" t="s">
        <v>820</v>
      </c>
      <c r="K208" s="191" t="s">
        <v>852</v>
      </c>
      <c r="L208" s="1592" t="s">
        <v>711</v>
      </c>
      <c r="M208" s="20"/>
    </row>
    <row r="209" spans="1:16" s="196" customFormat="1" ht="23.1" customHeight="1">
      <c r="A209" s="1341"/>
      <c r="B209" s="144" t="s">
        <v>2390</v>
      </c>
      <c r="C209" s="41" t="s">
        <v>2160</v>
      </c>
      <c r="D209" s="1481" t="s">
        <v>3003</v>
      </c>
      <c r="E209" s="46" t="s">
        <v>115</v>
      </c>
      <c r="F209" s="762"/>
      <c r="G209" s="46" t="s">
        <v>115</v>
      </c>
      <c r="H209" s="46" t="s">
        <v>115</v>
      </c>
      <c r="I209" s="46" t="s">
        <v>115</v>
      </c>
      <c r="J209" s="196" t="s">
        <v>768</v>
      </c>
      <c r="K209" s="197" t="s">
        <v>2246</v>
      </c>
      <c r="L209" s="1593"/>
      <c r="M209" s="20"/>
    </row>
    <row r="210" spans="1:16" s="196" customFormat="1" ht="23.1" customHeight="1">
      <c r="A210" s="1341"/>
      <c r="B210" s="144" t="s">
        <v>2391</v>
      </c>
      <c r="C210" s="41" t="s">
        <v>855</v>
      </c>
      <c r="D210" s="1481" t="s">
        <v>3292</v>
      </c>
      <c r="E210" s="46"/>
      <c r="F210" s="762"/>
      <c r="G210" s="46"/>
      <c r="H210" s="46"/>
      <c r="I210" s="46"/>
      <c r="K210" s="197" t="s">
        <v>854</v>
      </c>
      <c r="L210" s="1593"/>
      <c r="M210" s="20"/>
    </row>
    <row r="211" spans="1:16" s="196" customFormat="1" ht="23.1" customHeight="1">
      <c r="A211" s="1342"/>
      <c r="B211" s="685" t="s">
        <v>2392</v>
      </c>
      <c r="C211" s="42"/>
      <c r="D211" s="1564" t="s">
        <v>3004</v>
      </c>
      <c r="E211" s="143"/>
      <c r="F211" s="147"/>
      <c r="G211" s="143"/>
      <c r="H211" s="143"/>
      <c r="I211" s="143"/>
      <c r="J211" s="203"/>
      <c r="K211" s="202"/>
      <c r="L211" s="514"/>
      <c r="M211" s="20"/>
    </row>
    <row r="212" spans="1:16" s="196" customFormat="1" ht="23.1" customHeight="1">
      <c r="A212" s="1337">
        <v>51</v>
      </c>
      <c r="B212" s="192" t="s">
        <v>2771</v>
      </c>
      <c r="C212" s="100" t="s">
        <v>850</v>
      </c>
      <c r="D212" s="1555" t="s">
        <v>1822</v>
      </c>
      <c r="E212" s="1441" t="s">
        <v>97</v>
      </c>
      <c r="F212" s="150" t="s">
        <v>97</v>
      </c>
      <c r="G212" s="161">
        <v>100000</v>
      </c>
      <c r="H212" s="161">
        <v>100000</v>
      </c>
      <c r="I212" s="161">
        <v>100000</v>
      </c>
      <c r="J212" s="191" t="s">
        <v>820</v>
      </c>
      <c r="K212" s="191" t="s">
        <v>852</v>
      </c>
      <c r="L212" s="1592" t="s">
        <v>711</v>
      </c>
      <c r="M212" s="20"/>
    </row>
    <row r="213" spans="1:16" s="196" customFormat="1" ht="23.1" customHeight="1">
      <c r="A213" s="1338"/>
      <c r="B213" s="196" t="s">
        <v>2806</v>
      </c>
      <c r="C213" s="41" t="s">
        <v>851</v>
      </c>
      <c r="D213" s="1287" t="s">
        <v>442</v>
      </c>
      <c r="E213" s="48" t="s">
        <v>115</v>
      </c>
      <c r="F213" s="41"/>
      <c r="G213" s="46"/>
      <c r="H213" s="46"/>
      <c r="I213" s="46"/>
      <c r="J213" s="197" t="s">
        <v>768</v>
      </c>
      <c r="K213" s="197" t="s">
        <v>853</v>
      </c>
      <c r="L213" s="1593"/>
      <c r="M213" s="20"/>
    </row>
    <row r="214" spans="1:16" s="196" customFormat="1" ht="23.1" customHeight="1">
      <c r="A214" s="1339"/>
      <c r="B214" s="767"/>
      <c r="C214" s="42"/>
      <c r="D214" s="1288"/>
      <c r="E214" s="47"/>
      <c r="F214" s="42"/>
      <c r="G214" s="143"/>
      <c r="H214" s="143"/>
      <c r="I214" s="143"/>
      <c r="J214" s="202"/>
      <c r="K214" s="146" t="s">
        <v>854</v>
      </c>
      <c r="L214" s="514"/>
      <c r="M214" s="724"/>
      <c r="N214" s="196" t="s">
        <v>2266</v>
      </c>
      <c r="P214" s="172">
        <v>200000</v>
      </c>
    </row>
    <row r="215" spans="1:16" s="196" customFormat="1" ht="23.1" customHeight="1">
      <c r="A215" s="1636"/>
      <c r="B215" s="766"/>
      <c r="C215" s="51"/>
      <c r="D215" s="1287"/>
      <c r="E215" s="762"/>
      <c r="F215" s="51"/>
      <c r="G215" s="762"/>
      <c r="H215" s="762"/>
      <c r="I215" s="762"/>
      <c r="K215" s="144"/>
      <c r="L215" s="513"/>
      <c r="M215" s="724"/>
      <c r="P215" s="172"/>
    </row>
    <row r="216" spans="1:16" s="196" customFormat="1" ht="23.1" customHeight="1">
      <c r="A216" s="1335"/>
      <c r="B216" s="20"/>
      <c r="C216" s="51"/>
      <c r="D216" s="1244"/>
      <c r="E216" s="762"/>
      <c r="F216" s="1480"/>
      <c r="G216" s="1480"/>
      <c r="H216" s="1480"/>
      <c r="I216" s="1480"/>
      <c r="L216" s="1542">
        <v>68</v>
      </c>
      <c r="M216" s="20"/>
    </row>
    <row r="217" spans="1:16" s="196" customFormat="1" ht="23.1" customHeight="1">
      <c r="A217" s="1334"/>
      <c r="B217" s="191"/>
      <c r="C217" s="191"/>
      <c r="D217" s="808" t="s">
        <v>278</v>
      </c>
      <c r="E217" s="1873" t="s">
        <v>279</v>
      </c>
      <c r="F217" s="1874"/>
      <c r="G217" s="1874"/>
      <c r="H217" s="1874"/>
      <c r="I217" s="1875"/>
      <c r="J217" s="1436" t="s">
        <v>281</v>
      </c>
      <c r="K217" s="181" t="s">
        <v>283</v>
      </c>
      <c r="L217" s="1589" t="s">
        <v>285</v>
      </c>
      <c r="M217" s="20"/>
    </row>
    <row r="218" spans="1:16" s="196" customFormat="1" ht="23.1" customHeight="1">
      <c r="A218" s="1335" t="s">
        <v>276</v>
      </c>
      <c r="B218" s="183" t="s">
        <v>95</v>
      </c>
      <c r="C218" s="183" t="s">
        <v>277</v>
      </c>
      <c r="D218" s="1553" t="s">
        <v>286</v>
      </c>
      <c r="E218" s="183">
        <v>2561</v>
      </c>
      <c r="F218" s="1437">
        <v>2562</v>
      </c>
      <c r="G218" s="183">
        <v>2563</v>
      </c>
      <c r="H218" s="1437">
        <v>2564</v>
      </c>
      <c r="I218" s="183">
        <v>2565</v>
      </c>
      <c r="J218" s="1437" t="s">
        <v>282</v>
      </c>
      <c r="K218" s="183" t="s">
        <v>284</v>
      </c>
      <c r="L218" s="1590" t="s">
        <v>329</v>
      </c>
      <c r="M218" s="20"/>
    </row>
    <row r="219" spans="1:16" s="196" customFormat="1" ht="23.1" customHeight="1">
      <c r="A219" s="1336"/>
      <c r="B219" s="1440"/>
      <c r="C219" s="1440"/>
      <c r="D219" s="1554" t="s">
        <v>287</v>
      </c>
      <c r="E219" s="1440" t="s">
        <v>280</v>
      </c>
      <c r="F219" s="1307" t="s">
        <v>280</v>
      </c>
      <c r="G219" s="1440" t="s">
        <v>280</v>
      </c>
      <c r="H219" s="1307" t="s">
        <v>280</v>
      </c>
      <c r="I219" s="1440" t="s">
        <v>280</v>
      </c>
      <c r="J219" s="1307"/>
      <c r="K219" s="1440"/>
      <c r="L219" s="1591" t="s">
        <v>330</v>
      </c>
      <c r="M219" s="20"/>
    </row>
    <row r="220" spans="1:16" s="196" customFormat="1" ht="23.1" customHeight="1">
      <c r="A220" s="1337">
        <v>52</v>
      </c>
      <c r="B220" s="192" t="s">
        <v>2771</v>
      </c>
      <c r="C220" s="100" t="s">
        <v>850</v>
      </c>
      <c r="D220" s="1555" t="s">
        <v>1822</v>
      </c>
      <c r="E220" s="1441" t="s">
        <v>97</v>
      </c>
      <c r="F220" s="150" t="s">
        <v>97</v>
      </c>
      <c r="G220" s="150" t="s">
        <v>97</v>
      </c>
      <c r="H220" s="100">
        <v>115000</v>
      </c>
      <c r="I220" s="100">
        <v>115000</v>
      </c>
      <c r="J220" s="191" t="s">
        <v>820</v>
      </c>
      <c r="K220" s="191" t="s">
        <v>852</v>
      </c>
      <c r="L220" s="1592" t="s">
        <v>711</v>
      </c>
      <c r="M220" s="724"/>
      <c r="P220" s="172"/>
    </row>
    <row r="221" spans="1:16" s="196" customFormat="1" ht="23.1" customHeight="1">
      <c r="A221" s="1338"/>
      <c r="B221" s="766" t="s">
        <v>2807</v>
      </c>
      <c r="C221" s="41" t="s">
        <v>851</v>
      </c>
      <c r="D221" s="1287" t="s">
        <v>3293</v>
      </c>
      <c r="E221" s="48" t="s">
        <v>115</v>
      </c>
      <c r="F221" s="151"/>
      <c r="G221" s="151"/>
      <c r="H221" s="41"/>
      <c r="I221" s="41"/>
      <c r="J221" s="197" t="s">
        <v>768</v>
      </c>
      <c r="K221" s="197" t="s">
        <v>853</v>
      </c>
      <c r="L221" s="1593"/>
      <c r="M221" s="20"/>
    </row>
    <row r="222" spans="1:16" s="196" customFormat="1" ht="23.1" customHeight="1">
      <c r="A222" s="1339"/>
      <c r="B222" s="767"/>
      <c r="C222" s="41"/>
      <c r="D222" s="1288"/>
      <c r="E222" s="47"/>
      <c r="F222" s="152"/>
      <c r="G222" s="152"/>
      <c r="H222" s="42"/>
      <c r="I222" s="42"/>
      <c r="J222" s="202"/>
      <c r="K222" s="202" t="s">
        <v>854</v>
      </c>
      <c r="L222" s="514"/>
      <c r="M222" s="20"/>
    </row>
    <row r="223" spans="1:16" s="196" customFormat="1" ht="23.1" customHeight="1">
      <c r="A223" s="1334">
        <v>53</v>
      </c>
      <c r="B223" s="110" t="s">
        <v>3437</v>
      </c>
      <c r="C223" s="61" t="s">
        <v>850</v>
      </c>
      <c r="D223" s="1563" t="s">
        <v>2383</v>
      </c>
      <c r="E223" s="161" t="s">
        <v>97</v>
      </c>
      <c r="F223" s="794">
        <v>100000</v>
      </c>
      <c r="G223" s="703" t="s">
        <v>97</v>
      </c>
      <c r="H223" s="703" t="s">
        <v>97</v>
      </c>
      <c r="I223" s="161" t="s">
        <v>97</v>
      </c>
      <c r="J223" s="209" t="s">
        <v>820</v>
      </c>
      <c r="K223" s="192" t="s">
        <v>852</v>
      </c>
      <c r="L223" s="1592" t="s">
        <v>711</v>
      </c>
      <c r="M223" s="20"/>
      <c r="P223" s="172">
        <v>200000</v>
      </c>
    </row>
    <row r="224" spans="1:16" s="196" customFormat="1" ht="23.1" customHeight="1">
      <c r="A224" s="1335"/>
      <c r="B224" s="53" t="s">
        <v>3438</v>
      </c>
      <c r="C224" s="119" t="s">
        <v>2160</v>
      </c>
      <c r="D224" s="1481" t="s">
        <v>3006</v>
      </c>
      <c r="E224" s="46"/>
      <c r="F224" s="49"/>
      <c r="G224" s="44"/>
      <c r="H224" s="44"/>
      <c r="I224" s="197"/>
      <c r="J224" s="49" t="s">
        <v>768</v>
      </c>
      <c r="K224" s="196" t="s">
        <v>853</v>
      </c>
      <c r="L224" s="1593"/>
      <c r="M224" s="20"/>
    </row>
    <row r="225" spans="1:16" s="196" customFormat="1" ht="23.1" customHeight="1">
      <c r="A225" s="1335"/>
      <c r="B225" s="53"/>
      <c r="C225" s="119" t="s">
        <v>855</v>
      </c>
      <c r="D225" s="1481" t="s">
        <v>3007</v>
      </c>
      <c r="E225" s="46"/>
      <c r="F225" s="49"/>
      <c r="G225" s="44"/>
      <c r="H225" s="44"/>
      <c r="I225" s="197"/>
      <c r="J225" s="49"/>
      <c r="K225" s="196" t="s">
        <v>854</v>
      </c>
      <c r="L225" s="1593"/>
      <c r="M225" s="20"/>
    </row>
    <row r="226" spans="1:16" s="196" customFormat="1" ht="23.1" customHeight="1">
      <c r="A226" s="1335"/>
      <c r="B226" s="53"/>
      <c r="C226" s="119"/>
      <c r="D226" s="1481" t="s">
        <v>3427</v>
      </c>
      <c r="E226" s="46"/>
      <c r="F226" s="49"/>
      <c r="G226" s="44"/>
      <c r="H226" s="44"/>
      <c r="I226" s="197"/>
      <c r="J226" s="945"/>
      <c r="L226" s="1593"/>
      <c r="M226" s="20"/>
    </row>
    <row r="227" spans="1:16" s="196" customFormat="1" ht="23.1" customHeight="1">
      <c r="A227" s="1336"/>
      <c r="B227" s="54"/>
      <c r="C227" s="140"/>
      <c r="D227" s="1564" t="s">
        <v>3012</v>
      </c>
      <c r="E227" s="143"/>
      <c r="F227" s="212"/>
      <c r="G227" s="201"/>
      <c r="H227" s="201"/>
      <c r="I227" s="202"/>
      <c r="J227" s="752"/>
      <c r="K227" s="203"/>
      <c r="L227" s="514"/>
      <c r="M227" s="20"/>
    </row>
    <row r="228" spans="1:16" s="196" customFormat="1" ht="23.1" customHeight="1">
      <c r="A228" s="1337">
        <v>54</v>
      </c>
      <c r="B228" s="192" t="s">
        <v>3428</v>
      </c>
      <c r="C228" s="100" t="s">
        <v>850</v>
      </c>
      <c r="D228" s="1555" t="s">
        <v>2383</v>
      </c>
      <c r="E228" s="1441" t="s">
        <v>97</v>
      </c>
      <c r="F228" s="150" t="s">
        <v>97</v>
      </c>
      <c r="G228" s="150" t="s">
        <v>97</v>
      </c>
      <c r="H228" s="100">
        <v>50000</v>
      </c>
      <c r="I228" s="100">
        <v>50000</v>
      </c>
      <c r="J228" s="191" t="s">
        <v>820</v>
      </c>
      <c r="K228" s="191" t="s">
        <v>3430</v>
      </c>
      <c r="L228" s="1592" t="s">
        <v>711</v>
      </c>
      <c r="M228" s="20"/>
    </row>
    <row r="229" spans="1:16" s="196" customFormat="1" ht="23.1" customHeight="1">
      <c r="A229" s="1338"/>
      <c r="B229" s="196" t="s">
        <v>3429</v>
      </c>
      <c r="C229" s="41" t="s">
        <v>851</v>
      </c>
      <c r="D229" s="1287" t="s">
        <v>3286</v>
      </c>
      <c r="E229" s="48" t="s">
        <v>115</v>
      </c>
      <c r="F229" s="151"/>
      <c r="G229" s="151"/>
      <c r="H229" s="41"/>
      <c r="I229" s="41"/>
      <c r="J229" s="197" t="s">
        <v>768</v>
      </c>
      <c r="K229" s="197" t="s">
        <v>2086</v>
      </c>
      <c r="L229" s="1593"/>
      <c r="M229" s="20"/>
    </row>
    <row r="230" spans="1:16" s="196" customFormat="1" ht="23.1" customHeight="1">
      <c r="A230" s="1339"/>
      <c r="B230" s="767"/>
      <c r="C230" s="42"/>
      <c r="D230" s="1288"/>
      <c r="E230" s="47"/>
      <c r="F230" s="152"/>
      <c r="G230" s="152"/>
      <c r="H230" s="42"/>
      <c r="I230" s="42"/>
      <c r="J230" s="202"/>
      <c r="K230" s="202"/>
      <c r="L230" s="514"/>
      <c r="M230" s="20"/>
    </row>
    <row r="231" spans="1:16" s="196" customFormat="1" ht="23.1" customHeight="1">
      <c r="A231" s="1337">
        <v>55</v>
      </c>
      <c r="B231" s="192" t="s">
        <v>2808</v>
      </c>
      <c r="C231" s="100" t="s">
        <v>850</v>
      </c>
      <c r="D231" s="1555" t="s">
        <v>2383</v>
      </c>
      <c r="E231" s="1441" t="s">
        <v>97</v>
      </c>
      <c r="F231" s="150" t="s">
        <v>97</v>
      </c>
      <c r="G231" s="100">
        <v>60000</v>
      </c>
      <c r="H231" s="100">
        <v>60000</v>
      </c>
      <c r="I231" s="100">
        <v>60000</v>
      </c>
      <c r="J231" s="191" t="s">
        <v>820</v>
      </c>
      <c r="K231" s="191" t="s">
        <v>852</v>
      </c>
      <c r="L231" s="1592" t="s">
        <v>711</v>
      </c>
      <c r="M231" s="20"/>
      <c r="P231" s="172">
        <v>800000</v>
      </c>
    </row>
    <row r="232" spans="1:16" s="196" customFormat="1" ht="23.1" customHeight="1">
      <c r="A232" s="1338"/>
      <c r="B232" s="766" t="s">
        <v>2809</v>
      </c>
      <c r="C232" s="41" t="s">
        <v>851</v>
      </c>
      <c r="D232" s="1287" t="s">
        <v>3286</v>
      </c>
      <c r="E232" s="48" t="s">
        <v>115</v>
      </c>
      <c r="F232" s="41"/>
      <c r="G232" s="41"/>
      <c r="H232" s="41"/>
      <c r="I232" s="41"/>
      <c r="J232" s="197" t="s">
        <v>768</v>
      </c>
      <c r="K232" s="197" t="s">
        <v>853</v>
      </c>
      <c r="L232" s="1593"/>
      <c r="M232" s="20"/>
    </row>
    <row r="233" spans="1:16" s="196" customFormat="1" ht="23.1" customHeight="1">
      <c r="A233" s="1339"/>
      <c r="B233" s="767"/>
      <c r="C233" s="42"/>
      <c r="D233" s="1288"/>
      <c r="E233" s="47"/>
      <c r="F233" s="42"/>
      <c r="G233" s="42"/>
      <c r="H233" s="42"/>
      <c r="I233" s="42"/>
      <c r="J233" s="202"/>
      <c r="K233" s="202" t="s">
        <v>854</v>
      </c>
      <c r="L233" s="514"/>
      <c r="M233" s="20"/>
    </row>
    <row r="234" spans="1:16" s="196" customFormat="1" ht="23.1" customHeight="1">
      <c r="A234" s="1334">
        <v>56</v>
      </c>
      <c r="B234" s="191" t="s">
        <v>3294</v>
      </c>
      <c r="C234" s="100" t="s">
        <v>850</v>
      </c>
      <c r="D234" s="1243" t="s">
        <v>1828</v>
      </c>
      <c r="E234" s="1441" t="s">
        <v>97</v>
      </c>
      <c r="F234" s="150" t="s">
        <v>97</v>
      </c>
      <c r="G234" s="1320">
        <v>50000</v>
      </c>
      <c r="H234" s="1320">
        <v>50000</v>
      </c>
      <c r="I234" s="150" t="s">
        <v>97</v>
      </c>
      <c r="J234" s="191" t="s">
        <v>820</v>
      </c>
      <c r="K234" s="191" t="s">
        <v>852</v>
      </c>
      <c r="L234" s="1592" t="s">
        <v>711</v>
      </c>
      <c r="M234" s="20"/>
    </row>
    <row r="235" spans="1:16" s="196" customFormat="1" ht="23.1" customHeight="1">
      <c r="A235" s="1335"/>
      <c r="B235" s="157" t="s">
        <v>3295</v>
      </c>
      <c r="C235" s="41" t="s">
        <v>851</v>
      </c>
      <c r="D235" s="1287" t="s">
        <v>3355</v>
      </c>
      <c r="E235" s="48" t="s">
        <v>115</v>
      </c>
      <c r="F235" s="151"/>
      <c r="G235" s="151"/>
      <c r="H235" s="151"/>
      <c r="I235" s="151"/>
      <c r="J235" s="197" t="s">
        <v>768</v>
      </c>
      <c r="K235" s="197" t="s">
        <v>853</v>
      </c>
      <c r="L235" s="1593"/>
      <c r="M235" s="20"/>
    </row>
    <row r="236" spans="1:16" s="196" customFormat="1" ht="23.1" customHeight="1">
      <c r="A236" s="1336"/>
      <c r="B236" s="160" t="s">
        <v>3296</v>
      </c>
      <c r="C236" s="42"/>
      <c r="D236" s="1558"/>
      <c r="E236" s="47"/>
      <c r="F236" s="152"/>
      <c r="G236" s="152"/>
      <c r="H236" s="152"/>
      <c r="I236" s="152"/>
      <c r="J236" s="202"/>
      <c r="K236" s="202" t="s">
        <v>854</v>
      </c>
      <c r="L236" s="514"/>
      <c r="M236" s="20"/>
    </row>
    <row r="237" spans="1:16" s="196" customFormat="1" ht="23.1" customHeight="1">
      <c r="A237" s="1333"/>
      <c r="B237" s="20"/>
      <c r="C237" s="51"/>
      <c r="D237" s="837"/>
      <c r="E237" s="762"/>
      <c r="F237" s="722"/>
      <c r="G237" s="722"/>
      <c r="H237" s="722"/>
      <c r="I237" s="722"/>
      <c r="L237" s="513"/>
      <c r="M237" s="20"/>
    </row>
    <row r="238" spans="1:16" s="196" customFormat="1" ht="23.1" customHeight="1">
      <c r="A238" s="1333"/>
      <c r="D238" s="1244"/>
      <c r="L238" s="513"/>
      <c r="M238" s="20"/>
    </row>
    <row r="239" spans="1:16" s="196" customFormat="1" ht="23.1" customHeight="1">
      <c r="A239" s="1333"/>
      <c r="D239" s="1244"/>
      <c r="L239" s="1542">
        <v>69</v>
      </c>
      <c r="M239" s="20"/>
    </row>
    <row r="240" spans="1:16" s="196" customFormat="1" ht="23.1" customHeight="1">
      <c r="A240" s="1333"/>
      <c r="D240" s="1244"/>
      <c r="L240" s="513"/>
      <c r="M240" s="20"/>
    </row>
    <row r="241" spans="1:13" s="196" customFormat="1" ht="23.1" customHeight="1">
      <c r="A241" s="1334"/>
      <c r="B241" s="191"/>
      <c r="C241" s="191"/>
      <c r="D241" s="808" t="s">
        <v>278</v>
      </c>
      <c r="E241" s="1873" t="s">
        <v>279</v>
      </c>
      <c r="F241" s="1874"/>
      <c r="G241" s="1874"/>
      <c r="H241" s="1874"/>
      <c r="I241" s="1875"/>
      <c r="J241" s="1436" t="s">
        <v>281</v>
      </c>
      <c r="K241" s="181" t="s">
        <v>283</v>
      </c>
      <c r="L241" s="1589" t="s">
        <v>285</v>
      </c>
      <c r="M241" s="20"/>
    </row>
    <row r="242" spans="1:13" s="196" customFormat="1" ht="23.1" customHeight="1">
      <c r="A242" s="1335" t="s">
        <v>276</v>
      </c>
      <c r="B242" s="183" t="s">
        <v>95</v>
      </c>
      <c r="C242" s="183" t="s">
        <v>277</v>
      </c>
      <c r="D242" s="1553" t="s">
        <v>286</v>
      </c>
      <c r="E242" s="183">
        <v>2561</v>
      </c>
      <c r="F242" s="1437">
        <v>2562</v>
      </c>
      <c r="G242" s="183">
        <v>2563</v>
      </c>
      <c r="H242" s="1437">
        <v>2564</v>
      </c>
      <c r="I242" s="183">
        <v>2565</v>
      </c>
      <c r="J242" s="1437" t="s">
        <v>282</v>
      </c>
      <c r="K242" s="183" t="s">
        <v>284</v>
      </c>
      <c r="L242" s="1590" t="s">
        <v>329</v>
      </c>
      <c r="M242" s="20"/>
    </row>
    <row r="243" spans="1:13" s="196" customFormat="1" ht="23.1" customHeight="1">
      <c r="A243" s="1336"/>
      <c r="B243" s="1440"/>
      <c r="C243" s="1440"/>
      <c r="D243" s="1554" t="s">
        <v>287</v>
      </c>
      <c r="E243" s="1440" t="s">
        <v>280</v>
      </c>
      <c r="F243" s="1307" t="s">
        <v>280</v>
      </c>
      <c r="G243" s="1440" t="s">
        <v>280</v>
      </c>
      <c r="H243" s="1307" t="s">
        <v>280</v>
      </c>
      <c r="I243" s="1440" t="s">
        <v>280</v>
      </c>
      <c r="J243" s="1307"/>
      <c r="K243" s="1440"/>
      <c r="L243" s="1591" t="s">
        <v>330</v>
      </c>
      <c r="M243" s="20"/>
    </row>
    <row r="244" spans="1:13" s="196" customFormat="1" ht="23.1" customHeight="1">
      <c r="A244" s="1334">
        <v>57</v>
      </c>
      <c r="B244" s="191" t="s">
        <v>3294</v>
      </c>
      <c r="C244" s="100" t="s">
        <v>850</v>
      </c>
      <c r="D244" s="1372" t="s">
        <v>1828</v>
      </c>
      <c r="E244" s="1441" t="s">
        <v>97</v>
      </c>
      <c r="F244" s="150" t="s">
        <v>97</v>
      </c>
      <c r="G244" s="150" t="s">
        <v>97</v>
      </c>
      <c r="H244" s="1320">
        <v>50000</v>
      </c>
      <c r="I244" s="150" t="s">
        <v>97</v>
      </c>
      <c r="J244" s="191" t="s">
        <v>820</v>
      </c>
      <c r="K244" s="191" t="s">
        <v>852</v>
      </c>
      <c r="L244" s="1592" t="s">
        <v>711</v>
      </c>
      <c r="M244" s="20"/>
    </row>
    <row r="245" spans="1:13" s="196" customFormat="1" ht="23.1" customHeight="1">
      <c r="A245" s="1335"/>
      <c r="B245" s="157" t="s">
        <v>3353</v>
      </c>
      <c r="C245" s="41" t="s">
        <v>851</v>
      </c>
      <c r="D245" s="1187" t="s">
        <v>3354</v>
      </c>
      <c r="E245" s="48" t="s">
        <v>115</v>
      </c>
      <c r="F245" s="151"/>
      <c r="G245" s="151"/>
      <c r="H245" s="151"/>
      <c r="I245" s="151"/>
      <c r="J245" s="197" t="s">
        <v>768</v>
      </c>
      <c r="K245" s="197" t="s">
        <v>853</v>
      </c>
      <c r="L245" s="1593"/>
      <c r="M245" s="20"/>
    </row>
    <row r="246" spans="1:13" s="196" customFormat="1" ht="23.1" customHeight="1">
      <c r="A246" s="1336"/>
      <c r="B246" s="160" t="s">
        <v>3296</v>
      </c>
      <c r="C246" s="41"/>
      <c r="D246" s="810"/>
      <c r="E246" s="47"/>
      <c r="F246" s="152"/>
      <c r="G246" s="151"/>
      <c r="H246" s="152"/>
      <c r="I246" s="151"/>
      <c r="J246" s="202"/>
      <c r="K246" s="202" t="s">
        <v>854</v>
      </c>
      <c r="L246" s="514"/>
      <c r="M246" s="20"/>
    </row>
    <row r="247" spans="1:13" s="196" customFormat="1" ht="23.1" customHeight="1">
      <c r="A247" s="1340">
        <v>58</v>
      </c>
      <c r="B247" s="58" t="s">
        <v>2707</v>
      </c>
      <c r="C247" s="100" t="s">
        <v>850</v>
      </c>
      <c r="D247" s="1563" t="s">
        <v>1828</v>
      </c>
      <c r="E247" s="161" t="s">
        <v>97</v>
      </c>
      <c r="F247" s="189">
        <v>100000</v>
      </c>
      <c r="G247" s="161" t="s">
        <v>97</v>
      </c>
      <c r="H247" s="713" t="s">
        <v>97</v>
      </c>
      <c r="I247" s="161" t="s">
        <v>97</v>
      </c>
      <c r="J247" s="192" t="s">
        <v>820</v>
      </c>
      <c r="K247" s="191" t="s">
        <v>852</v>
      </c>
      <c r="L247" s="1592" t="s">
        <v>711</v>
      </c>
      <c r="M247" s="20"/>
    </row>
    <row r="248" spans="1:13" s="196" customFormat="1" ht="23.1" customHeight="1">
      <c r="A248" s="1341"/>
      <c r="B248" s="43" t="s">
        <v>2708</v>
      </c>
      <c r="C248" s="41" t="s">
        <v>2160</v>
      </c>
      <c r="D248" s="1481" t="s">
        <v>2384</v>
      </c>
      <c r="E248" s="46"/>
      <c r="G248" s="197"/>
      <c r="I248" s="197"/>
      <c r="J248" s="196" t="s">
        <v>768</v>
      </c>
      <c r="K248" s="197" t="s">
        <v>853</v>
      </c>
      <c r="L248" s="1593"/>
      <c r="M248" s="20"/>
    </row>
    <row r="249" spans="1:13" s="196" customFormat="1" ht="23.1" customHeight="1">
      <c r="A249" s="1341"/>
      <c r="B249" s="43"/>
      <c r="C249" s="41" t="s">
        <v>855</v>
      </c>
      <c r="D249" s="1481" t="s">
        <v>2385</v>
      </c>
      <c r="E249" s="46"/>
      <c r="G249" s="197"/>
      <c r="I249" s="197"/>
      <c r="K249" s="197" t="s">
        <v>854</v>
      </c>
      <c r="L249" s="1593"/>
      <c r="M249" s="20"/>
    </row>
    <row r="250" spans="1:13" s="196" customFormat="1" ht="23.1" customHeight="1">
      <c r="A250" s="1342"/>
      <c r="B250" s="253"/>
      <c r="C250" s="42"/>
      <c r="D250" s="1564" t="s">
        <v>2386</v>
      </c>
      <c r="E250" s="143"/>
      <c r="F250" s="203"/>
      <c r="G250" s="202"/>
      <c r="H250" s="203"/>
      <c r="I250" s="202"/>
      <c r="J250" s="751"/>
      <c r="K250" s="202"/>
      <c r="L250" s="514"/>
      <c r="M250" s="20"/>
    </row>
    <row r="251" spans="1:13" s="196" customFormat="1" ht="23.1" customHeight="1">
      <c r="A251" s="1340">
        <v>59</v>
      </c>
      <c r="B251" s="192" t="s">
        <v>2337</v>
      </c>
      <c r="C251" s="100" t="s">
        <v>850</v>
      </c>
      <c r="D251" s="1563" t="s">
        <v>1829</v>
      </c>
      <c r="E251" s="45" t="s">
        <v>97</v>
      </c>
      <c r="F251" s="189">
        <v>100000</v>
      </c>
      <c r="G251" s="161" t="s">
        <v>97</v>
      </c>
      <c r="H251" s="713" t="s">
        <v>97</v>
      </c>
      <c r="I251" s="161" t="s">
        <v>97</v>
      </c>
      <c r="J251" s="192" t="s">
        <v>820</v>
      </c>
      <c r="K251" s="191" t="s">
        <v>852</v>
      </c>
      <c r="L251" s="1592" t="s">
        <v>711</v>
      </c>
      <c r="M251" s="20"/>
    </row>
    <row r="252" spans="1:13" s="196" customFormat="1" ht="23.1" customHeight="1">
      <c r="A252" s="1341"/>
      <c r="B252" s="196" t="s">
        <v>2387</v>
      </c>
      <c r="C252" s="41" t="s">
        <v>2160</v>
      </c>
      <c r="D252" s="1481" t="s">
        <v>2384</v>
      </c>
      <c r="E252" s="197"/>
      <c r="G252" s="197"/>
      <c r="I252" s="197"/>
      <c r="J252" s="196" t="s">
        <v>768</v>
      </c>
      <c r="K252" s="197" t="s">
        <v>853</v>
      </c>
      <c r="L252" s="1593"/>
      <c r="M252" s="20"/>
    </row>
    <row r="253" spans="1:13" s="196" customFormat="1" ht="23.1" customHeight="1">
      <c r="A253" s="1341"/>
      <c r="C253" s="41" t="s">
        <v>855</v>
      </c>
      <c r="D253" s="1481" t="s">
        <v>2385</v>
      </c>
      <c r="E253" s="197"/>
      <c r="G253" s="197"/>
      <c r="I253" s="197"/>
      <c r="K253" s="197" t="s">
        <v>854</v>
      </c>
      <c r="L253" s="1593"/>
      <c r="M253" s="20"/>
    </row>
    <row r="254" spans="1:13" s="196" customFormat="1" ht="23.1" customHeight="1">
      <c r="A254" s="1342"/>
      <c r="B254" s="203"/>
      <c r="C254" s="42"/>
      <c r="D254" s="1564" t="s">
        <v>2386</v>
      </c>
      <c r="E254" s="202"/>
      <c r="F254" s="203"/>
      <c r="G254" s="202"/>
      <c r="H254" s="203"/>
      <c r="I254" s="202"/>
      <c r="J254" s="751"/>
      <c r="K254" s="202"/>
      <c r="L254" s="514"/>
      <c r="M254" s="20"/>
    </row>
    <row r="255" spans="1:13" s="196" customFormat="1" ht="23.1" customHeight="1">
      <c r="A255" s="1338">
        <v>60</v>
      </c>
      <c r="B255" s="766" t="s">
        <v>2810</v>
      </c>
      <c r="C255" s="41" t="s">
        <v>850</v>
      </c>
      <c r="D255" s="1287" t="s">
        <v>1829</v>
      </c>
      <c r="E255" s="1441" t="s">
        <v>97</v>
      </c>
      <c r="F255" s="150" t="s">
        <v>97</v>
      </c>
      <c r="G255" s="1320">
        <v>50000</v>
      </c>
      <c r="H255" s="1320">
        <v>50000</v>
      </c>
      <c r="I255" s="150" t="s">
        <v>97</v>
      </c>
      <c r="J255" s="49" t="s">
        <v>803</v>
      </c>
      <c r="K255" s="197" t="s">
        <v>861</v>
      </c>
      <c r="L255" s="1594" t="s">
        <v>711</v>
      </c>
      <c r="M255" s="20"/>
    </row>
    <row r="256" spans="1:13" s="196" customFormat="1" ht="23.1" customHeight="1">
      <c r="A256" s="1338"/>
      <c r="B256" s="766" t="s">
        <v>2811</v>
      </c>
      <c r="C256" s="41" t="s">
        <v>851</v>
      </c>
      <c r="D256" s="1287" t="s">
        <v>2812</v>
      </c>
      <c r="E256" s="48" t="s">
        <v>115</v>
      </c>
      <c r="F256" s="151"/>
      <c r="G256" s="151"/>
      <c r="H256" s="151"/>
      <c r="I256" s="151"/>
      <c r="J256" s="49" t="s">
        <v>2325</v>
      </c>
      <c r="K256" s="197" t="s">
        <v>849</v>
      </c>
      <c r="L256" s="1593"/>
      <c r="M256" s="20"/>
    </row>
    <row r="257" spans="1:13" s="196" customFormat="1" ht="23.1" customHeight="1">
      <c r="A257" s="1339"/>
      <c r="B257" s="767"/>
      <c r="C257" s="42"/>
      <c r="D257" s="1288"/>
      <c r="E257" s="47"/>
      <c r="F257" s="152"/>
      <c r="G257" s="152"/>
      <c r="H257" s="152"/>
      <c r="I257" s="151"/>
      <c r="J257" s="212"/>
      <c r="K257" s="202"/>
      <c r="L257" s="514"/>
      <c r="M257" s="20"/>
    </row>
    <row r="258" spans="1:13" s="196" customFormat="1" ht="23.1" customHeight="1">
      <c r="A258" s="1368">
        <v>61</v>
      </c>
      <c r="B258" s="198" t="s">
        <v>2774</v>
      </c>
      <c r="C258" s="100" t="s">
        <v>850</v>
      </c>
      <c r="D258" s="1555" t="s">
        <v>1829</v>
      </c>
      <c r="E258" s="1441" t="s">
        <v>97</v>
      </c>
      <c r="F258" s="150" t="s">
        <v>97</v>
      </c>
      <c r="G258" s="150" t="s">
        <v>97</v>
      </c>
      <c r="H258" s="1320">
        <v>50000</v>
      </c>
      <c r="I258" s="1320">
        <v>50000</v>
      </c>
      <c r="J258" s="191" t="s">
        <v>820</v>
      </c>
      <c r="K258" s="191" t="s">
        <v>852</v>
      </c>
      <c r="L258" s="1592" t="s">
        <v>711</v>
      </c>
      <c r="M258" s="20"/>
    </row>
    <row r="259" spans="1:13" s="196" customFormat="1" ht="23.1" customHeight="1">
      <c r="A259" s="1333"/>
      <c r="B259" s="44" t="s">
        <v>2813</v>
      </c>
      <c r="C259" s="41" t="s">
        <v>851</v>
      </c>
      <c r="D259" s="1287" t="s">
        <v>3286</v>
      </c>
      <c r="E259" s="48" t="s">
        <v>115</v>
      </c>
      <c r="F259" s="151"/>
      <c r="G259" s="151"/>
      <c r="H259" s="151"/>
      <c r="I259" s="151"/>
      <c r="J259" s="197" t="s">
        <v>768</v>
      </c>
      <c r="K259" s="197" t="s">
        <v>853</v>
      </c>
      <c r="L259" s="1593"/>
      <c r="M259" s="20"/>
    </row>
    <row r="260" spans="1:13" s="196" customFormat="1" ht="23.1" customHeight="1">
      <c r="A260" s="1369"/>
      <c r="B260" s="201" t="s">
        <v>2814</v>
      </c>
      <c r="C260" s="42"/>
      <c r="D260" s="1288"/>
      <c r="E260" s="47"/>
      <c r="F260" s="152"/>
      <c r="G260" s="152"/>
      <c r="H260" s="152"/>
      <c r="I260" s="152"/>
      <c r="J260" s="202"/>
      <c r="K260" s="202" t="s">
        <v>854</v>
      </c>
      <c r="L260" s="514"/>
      <c r="M260" s="20"/>
    </row>
    <row r="261" spans="1:13" s="196" customFormat="1" ht="23.1" customHeight="1">
      <c r="A261" s="1333"/>
      <c r="C261" s="51"/>
      <c r="D261" s="1287"/>
      <c r="E261" s="762"/>
      <c r="F261" s="722"/>
      <c r="G261" s="722"/>
      <c r="H261" s="722"/>
      <c r="I261" s="722"/>
      <c r="L261" s="513"/>
      <c r="M261" s="20"/>
    </row>
    <row r="262" spans="1:13" s="196" customFormat="1" ht="23.1" customHeight="1">
      <c r="A262" s="1333"/>
      <c r="C262" s="51"/>
      <c r="D262" s="1481"/>
      <c r="G262" s="762"/>
      <c r="H262" s="762"/>
      <c r="I262" s="762"/>
      <c r="J262" s="20"/>
      <c r="L262" s="513"/>
      <c r="M262" s="20"/>
    </row>
    <row r="263" spans="1:13" s="196" customFormat="1" ht="23.1" customHeight="1">
      <c r="A263" s="1333"/>
      <c r="C263" s="51"/>
      <c r="D263" s="1481"/>
      <c r="G263" s="762"/>
      <c r="H263" s="762"/>
      <c r="I263" s="762"/>
      <c r="J263" s="20"/>
      <c r="L263" s="513"/>
      <c r="M263" s="20"/>
    </row>
    <row r="264" spans="1:13" s="196" customFormat="1" ht="23.1" customHeight="1">
      <c r="A264" s="1333"/>
      <c r="C264" s="51"/>
      <c r="D264" s="1481"/>
      <c r="G264" s="762"/>
      <c r="H264" s="762"/>
      <c r="I264" s="762"/>
      <c r="J264" s="20"/>
      <c r="L264" s="1542">
        <v>70</v>
      </c>
      <c r="M264" s="20"/>
    </row>
    <row r="265" spans="1:13" s="196" customFormat="1" ht="23.1" customHeight="1">
      <c r="A265" s="1334"/>
      <c r="B265" s="191"/>
      <c r="C265" s="191"/>
      <c r="D265" s="808" t="s">
        <v>278</v>
      </c>
      <c r="E265" s="1873" t="s">
        <v>279</v>
      </c>
      <c r="F265" s="1874"/>
      <c r="G265" s="1874"/>
      <c r="H265" s="1874"/>
      <c r="I265" s="1875"/>
      <c r="J265" s="1436" t="s">
        <v>281</v>
      </c>
      <c r="K265" s="181" t="s">
        <v>283</v>
      </c>
      <c r="L265" s="1589" t="s">
        <v>285</v>
      </c>
      <c r="M265" s="20"/>
    </row>
    <row r="266" spans="1:13" s="196" customFormat="1" ht="23.1" customHeight="1">
      <c r="A266" s="1335" t="s">
        <v>276</v>
      </c>
      <c r="B266" s="183" t="s">
        <v>95</v>
      </c>
      <c r="C266" s="183" t="s">
        <v>277</v>
      </c>
      <c r="D266" s="1553" t="s">
        <v>286</v>
      </c>
      <c r="E266" s="183">
        <v>2561</v>
      </c>
      <c r="F266" s="1437">
        <v>2562</v>
      </c>
      <c r="G266" s="183">
        <v>2563</v>
      </c>
      <c r="H266" s="1437">
        <v>2564</v>
      </c>
      <c r="I266" s="183">
        <v>2565</v>
      </c>
      <c r="J266" s="1437" t="s">
        <v>282</v>
      </c>
      <c r="K266" s="183" t="s">
        <v>284</v>
      </c>
      <c r="L266" s="1590" t="s">
        <v>329</v>
      </c>
      <c r="M266" s="20"/>
    </row>
    <row r="267" spans="1:13" s="196" customFormat="1" ht="23.1" customHeight="1">
      <c r="A267" s="1336"/>
      <c r="B267" s="1440"/>
      <c r="C267" s="1440"/>
      <c r="D267" s="1554" t="s">
        <v>287</v>
      </c>
      <c r="E267" s="1440" t="s">
        <v>280</v>
      </c>
      <c r="F267" s="1307" t="s">
        <v>280</v>
      </c>
      <c r="G267" s="1440" t="s">
        <v>280</v>
      </c>
      <c r="H267" s="1307" t="s">
        <v>280</v>
      </c>
      <c r="I267" s="1440" t="s">
        <v>280</v>
      </c>
      <c r="J267" s="1307"/>
      <c r="K267" s="1440"/>
      <c r="L267" s="1591" t="s">
        <v>330</v>
      </c>
      <c r="M267" s="20"/>
    </row>
    <row r="268" spans="1:13" s="196" customFormat="1" ht="23.1" customHeight="1">
      <c r="A268" s="1340">
        <v>62</v>
      </c>
      <c r="B268" s="198" t="s">
        <v>3356</v>
      </c>
      <c r="C268" s="100" t="s">
        <v>850</v>
      </c>
      <c r="D268" s="1555" t="s">
        <v>1829</v>
      </c>
      <c r="E268" s="1441" t="s">
        <v>97</v>
      </c>
      <c r="F268" s="150" t="s">
        <v>97</v>
      </c>
      <c r="G268" s="150" t="s">
        <v>97</v>
      </c>
      <c r="H268" s="1320">
        <v>100000</v>
      </c>
      <c r="I268" s="1320">
        <v>100000</v>
      </c>
      <c r="J268" s="191" t="s">
        <v>820</v>
      </c>
      <c r="K268" s="191" t="s">
        <v>852</v>
      </c>
      <c r="L268" s="1592" t="s">
        <v>711</v>
      </c>
      <c r="M268" s="20"/>
    </row>
    <row r="269" spans="1:13" s="196" customFormat="1" ht="23.1" customHeight="1">
      <c r="A269" s="1341"/>
      <c r="B269" s="44" t="s">
        <v>3357</v>
      </c>
      <c r="C269" s="41" t="s">
        <v>851</v>
      </c>
      <c r="D269" s="1287" t="s">
        <v>442</v>
      </c>
      <c r="E269" s="48" t="s">
        <v>115</v>
      </c>
      <c r="F269" s="151"/>
      <c r="G269" s="151"/>
      <c r="H269" s="151"/>
      <c r="I269" s="151"/>
      <c r="J269" s="197" t="s">
        <v>768</v>
      </c>
      <c r="K269" s="197" t="s">
        <v>853</v>
      </c>
      <c r="L269" s="1593"/>
      <c r="M269" s="20"/>
    </row>
    <row r="270" spans="1:13" s="196" customFormat="1" ht="23.1" customHeight="1">
      <c r="A270" s="1341"/>
      <c r="B270" s="44"/>
      <c r="C270" s="41"/>
      <c r="D270" s="1288"/>
      <c r="E270" s="47"/>
      <c r="F270" s="152"/>
      <c r="G270" s="151"/>
      <c r="H270" s="152"/>
      <c r="I270" s="151"/>
      <c r="J270" s="202"/>
      <c r="K270" s="202" t="s">
        <v>854</v>
      </c>
      <c r="L270" s="514"/>
      <c r="M270" s="20"/>
    </row>
    <row r="271" spans="1:13" s="196" customFormat="1" ht="23.1" customHeight="1">
      <c r="A271" s="1340">
        <v>63</v>
      </c>
      <c r="B271" s="192" t="s">
        <v>3359</v>
      </c>
      <c r="C271" s="100" t="s">
        <v>850</v>
      </c>
      <c r="D271" s="1555" t="s">
        <v>1829</v>
      </c>
      <c r="E271" s="1441" t="s">
        <v>97</v>
      </c>
      <c r="F271" s="150" t="s">
        <v>97</v>
      </c>
      <c r="G271" s="150" t="s">
        <v>97</v>
      </c>
      <c r="H271" s="1320">
        <v>50000</v>
      </c>
      <c r="I271" s="1320">
        <v>50000</v>
      </c>
      <c r="J271" s="191" t="s">
        <v>820</v>
      </c>
      <c r="K271" s="191" t="s">
        <v>852</v>
      </c>
      <c r="L271" s="1592" t="s">
        <v>711</v>
      </c>
      <c r="M271" s="20"/>
    </row>
    <row r="272" spans="1:13" s="196" customFormat="1" ht="23.1" customHeight="1">
      <c r="A272" s="1341"/>
      <c r="B272" s="196" t="s">
        <v>3358</v>
      </c>
      <c r="C272" s="41" t="s">
        <v>851</v>
      </c>
      <c r="D272" s="1287" t="s">
        <v>3286</v>
      </c>
      <c r="E272" s="48" t="s">
        <v>115</v>
      </c>
      <c r="F272" s="151"/>
      <c r="G272" s="151"/>
      <c r="H272" s="151"/>
      <c r="I272" s="151"/>
      <c r="J272" s="197" t="s">
        <v>768</v>
      </c>
      <c r="K272" s="197" t="s">
        <v>853</v>
      </c>
      <c r="L272" s="1593"/>
      <c r="M272" s="20"/>
    </row>
    <row r="273" spans="1:13" s="196" customFormat="1" ht="23.1" customHeight="1">
      <c r="A273" s="1342"/>
      <c r="C273" s="41"/>
      <c r="D273" s="1288"/>
      <c r="E273" s="47"/>
      <c r="F273" s="152"/>
      <c r="G273" s="151"/>
      <c r="H273" s="152"/>
      <c r="I273" s="151"/>
      <c r="J273" s="202"/>
      <c r="K273" s="202" t="s">
        <v>854</v>
      </c>
      <c r="L273" s="514"/>
      <c r="M273" s="20"/>
    </row>
    <row r="274" spans="1:13" s="196" customFormat="1" ht="23.1" customHeight="1">
      <c r="A274" s="1341">
        <v>64</v>
      </c>
      <c r="B274" s="192" t="s">
        <v>2337</v>
      </c>
      <c r="C274" s="100" t="s">
        <v>850</v>
      </c>
      <c r="D274" s="1563" t="s">
        <v>1824</v>
      </c>
      <c r="E274" s="45" t="s">
        <v>97</v>
      </c>
      <c r="F274" s="189">
        <v>100000</v>
      </c>
      <c r="G274" s="1321" t="s">
        <v>97</v>
      </c>
      <c r="H274" s="1322" t="s">
        <v>97</v>
      </c>
      <c r="I274" s="1321" t="s">
        <v>97</v>
      </c>
      <c r="J274" s="192" t="s">
        <v>820</v>
      </c>
      <c r="K274" s="191" t="s">
        <v>852</v>
      </c>
      <c r="L274" s="1592" t="s">
        <v>711</v>
      </c>
      <c r="M274" s="20"/>
    </row>
    <row r="275" spans="1:13" s="196" customFormat="1" ht="23.1" customHeight="1">
      <c r="A275" s="1341"/>
      <c r="B275" s="196" t="s">
        <v>2388</v>
      </c>
      <c r="C275" s="41" t="s">
        <v>2160</v>
      </c>
      <c r="D275" s="1481" t="s">
        <v>2384</v>
      </c>
      <c r="E275" s="197"/>
      <c r="G275" s="197"/>
      <c r="I275" s="197"/>
      <c r="J275" s="196" t="s">
        <v>768</v>
      </c>
      <c r="K275" s="197" t="s">
        <v>853</v>
      </c>
      <c r="L275" s="1593"/>
      <c r="M275" s="20"/>
    </row>
    <row r="276" spans="1:13" s="196" customFormat="1" ht="23.1" customHeight="1">
      <c r="A276" s="1341"/>
      <c r="C276" s="41" t="s">
        <v>855</v>
      </c>
      <c r="D276" s="1481" t="s">
        <v>2385</v>
      </c>
      <c r="E276" s="197"/>
      <c r="G276" s="197"/>
      <c r="I276" s="197"/>
      <c r="K276" s="197" t="s">
        <v>854</v>
      </c>
      <c r="L276" s="1593"/>
      <c r="M276" s="20"/>
    </row>
    <row r="277" spans="1:13" s="196" customFormat="1" ht="23.1" customHeight="1">
      <c r="A277" s="1342"/>
      <c r="B277" s="203"/>
      <c r="C277" s="42"/>
      <c r="D277" s="1564" t="s">
        <v>2386</v>
      </c>
      <c r="E277" s="202"/>
      <c r="F277" s="203"/>
      <c r="G277" s="202"/>
      <c r="H277" s="203"/>
      <c r="I277" s="202"/>
      <c r="J277" s="751"/>
      <c r="K277" s="202"/>
      <c r="L277" s="514"/>
      <c r="M277" s="20"/>
    </row>
    <row r="278" spans="1:13" s="196" customFormat="1" ht="23.1" customHeight="1">
      <c r="A278" s="1340" t="s">
        <v>3466</v>
      </c>
      <c r="B278" s="209" t="s">
        <v>2766</v>
      </c>
      <c r="C278" s="100" t="s">
        <v>850</v>
      </c>
      <c r="D278" s="1555" t="s">
        <v>1824</v>
      </c>
      <c r="E278" s="1441" t="s">
        <v>97</v>
      </c>
      <c r="F278" s="150" t="s">
        <v>97</v>
      </c>
      <c r="G278" s="150" t="s">
        <v>97</v>
      </c>
      <c r="H278" s="100">
        <v>100000</v>
      </c>
      <c r="I278" s="100">
        <v>100000</v>
      </c>
      <c r="J278" s="191" t="s">
        <v>820</v>
      </c>
      <c r="K278" s="191" t="s">
        <v>852</v>
      </c>
      <c r="L278" s="1592" t="s">
        <v>711</v>
      </c>
      <c r="M278" s="20"/>
    </row>
    <row r="279" spans="1:13" s="196" customFormat="1" ht="23.1" customHeight="1">
      <c r="A279" s="1341"/>
      <c r="B279" s="49" t="s">
        <v>2815</v>
      </c>
      <c r="C279" s="41" t="s">
        <v>851</v>
      </c>
      <c r="D279" s="1287" t="s">
        <v>3282</v>
      </c>
      <c r="E279" s="48" t="s">
        <v>115</v>
      </c>
      <c r="F279" s="151"/>
      <c r="G279" s="151"/>
      <c r="H279" s="41"/>
      <c r="I279" s="41"/>
      <c r="J279" s="197" t="s">
        <v>768</v>
      </c>
      <c r="K279" s="197" t="s">
        <v>853</v>
      </c>
      <c r="L279" s="1593"/>
      <c r="M279" s="20"/>
    </row>
    <row r="280" spans="1:13" s="196" customFormat="1" ht="23.1" customHeight="1">
      <c r="A280" s="1342"/>
      <c r="B280" s="212"/>
      <c r="C280" s="42"/>
      <c r="D280" s="1288"/>
      <c r="E280" s="47"/>
      <c r="F280" s="152"/>
      <c r="G280" s="152"/>
      <c r="H280" s="42"/>
      <c r="I280" s="42"/>
      <c r="J280" s="202"/>
      <c r="K280" s="202" t="s">
        <v>854</v>
      </c>
      <c r="L280" s="514"/>
      <c r="M280" s="20"/>
    </row>
    <row r="281" spans="1:13" s="196" customFormat="1" ht="23.1" customHeight="1">
      <c r="A281" s="1341" t="s">
        <v>3467</v>
      </c>
      <c r="B281" s="191" t="s">
        <v>2766</v>
      </c>
      <c r="C281" s="100" t="s">
        <v>850</v>
      </c>
      <c r="D281" s="1555" t="s">
        <v>1824</v>
      </c>
      <c r="E281" s="1441" t="s">
        <v>97</v>
      </c>
      <c r="F281" s="150" t="s">
        <v>97</v>
      </c>
      <c r="G281" s="150" t="s">
        <v>97</v>
      </c>
      <c r="H281" s="100">
        <v>100000</v>
      </c>
      <c r="I281" s="100">
        <v>100000</v>
      </c>
      <c r="J281" s="191" t="s">
        <v>820</v>
      </c>
      <c r="K281" s="191" t="s">
        <v>852</v>
      </c>
      <c r="L281" s="1592" t="s">
        <v>711</v>
      </c>
      <c r="M281" s="20"/>
    </row>
    <row r="282" spans="1:13" s="196" customFormat="1" ht="23.1" customHeight="1">
      <c r="A282" s="1341"/>
      <c r="B282" s="197" t="s">
        <v>2816</v>
      </c>
      <c r="C282" s="41" t="s">
        <v>851</v>
      </c>
      <c r="D282" s="1287" t="s">
        <v>3282</v>
      </c>
      <c r="E282" s="48" t="s">
        <v>115</v>
      </c>
      <c r="F282" s="151"/>
      <c r="G282" s="151"/>
      <c r="H282" s="41"/>
      <c r="I282" s="41"/>
      <c r="J282" s="197" t="s">
        <v>768</v>
      </c>
      <c r="K282" s="197" t="s">
        <v>853</v>
      </c>
      <c r="L282" s="1593"/>
      <c r="M282" s="20"/>
    </row>
    <row r="283" spans="1:13" s="196" customFormat="1" ht="23.1" customHeight="1">
      <c r="A283" s="1342"/>
      <c r="B283" s="202" t="s">
        <v>2817</v>
      </c>
      <c r="C283" s="42"/>
      <c r="D283" s="1288"/>
      <c r="E283" s="47"/>
      <c r="F283" s="152"/>
      <c r="G283" s="152"/>
      <c r="H283" s="42"/>
      <c r="I283" s="42"/>
      <c r="J283" s="202"/>
      <c r="K283" s="202" t="s">
        <v>854</v>
      </c>
      <c r="L283" s="514"/>
      <c r="M283" s="20"/>
    </row>
    <row r="284" spans="1:13" s="196" customFormat="1" ht="23.1" customHeight="1">
      <c r="A284" s="1334" t="s">
        <v>3468</v>
      </c>
      <c r="B284" s="191" t="s">
        <v>2766</v>
      </c>
      <c r="C284" s="100" t="s">
        <v>850</v>
      </c>
      <c r="D284" s="1555" t="s">
        <v>1824</v>
      </c>
      <c r="E284" s="1441" t="s">
        <v>97</v>
      </c>
      <c r="F284" s="150" t="s">
        <v>97</v>
      </c>
      <c r="G284" s="150" t="s">
        <v>97</v>
      </c>
      <c r="H284" s="100">
        <v>100000</v>
      </c>
      <c r="I284" s="100">
        <v>100000</v>
      </c>
      <c r="J284" s="191" t="s">
        <v>820</v>
      </c>
      <c r="K284" s="191" t="s">
        <v>852</v>
      </c>
      <c r="L284" s="1592" t="s">
        <v>711</v>
      </c>
      <c r="M284" s="20"/>
    </row>
    <row r="285" spans="1:13" s="196" customFormat="1" ht="23.1" customHeight="1">
      <c r="A285" s="1335"/>
      <c r="B285" s="197" t="s">
        <v>2857</v>
      </c>
      <c r="C285" s="41" t="s">
        <v>851</v>
      </c>
      <c r="D285" s="1287" t="s">
        <v>3286</v>
      </c>
      <c r="E285" s="48" t="s">
        <v>115</v>
      </c>
      <c r="F285" s="151"/>
      <c r="G285" s="151"/>
      <c r="H285" s="41"/>
      <c r="I285" s="41"/>
      <c r="J285" s="197" t="s">
        <v>768</v>
      </c>
      <c r="K285" s="197" t="s">
        <v>853</v>
      </c>
      <c r="L285" s="1593"/>
      <c r="M285" s="20"/>
    </row>
    <row r="286" spans="1:13" s="196" customFormat="1" ht="23.1" customHeight="1">
      <c r="A286" s="1336"/>
      <c r="B286" s="202" t="s">
        <v>2858</v>
      </c>
      <c r="C286" s="42"/>
      <c r="D286" s="1288"/>
      <c r="E286" s="47"/>
      <c r="F286" s="152"/>
      <c r="G286" s="152"/>
      <c r="H286" s="42"/>
      <c r="I286" s="42"/>
      <c r="J286" s="202"/>
      <c r="K286" s="202" t="s">
        <v>854</v>
      </c>
      <c r="L286" s="514"/>
      <c r="M286" s="20"/>
    </row>
    <row r="287" spans="1:13" s="196" customFormat="1" ht="23.1" customHeight="1">
      <c r="A287" s="1333"/>
      <c r="C287" s="51"/>
      <c r="D287" s="1287"/>
      <c r="E287" s="762"/>
      <c r="F287" s="722"/>
      <c r="G287" s="722"/>
      <c r="H287" s="51"/>
      <c r="I287" s="51"/>
      <c r="L287" s="513"/>
      <c r="M287" s="20"/>
    </row>
    <row r="288" spans="1:13" s="196" customFormat="1" ht="23.1" customHeight="1">
      <c r="A288" s="1343"/>
      <c r="C288" s="51"/>
      <c r="D288" s="1287"/>
      <c r="E288" s="51"/>
      <c r="F288" s="51"/>
      <c r="L288" s="1542">
        <v>71</v>
      </c>
      <c r="M288" s="20"/>
    </row>
    <row r="289" spans="1:13" s="196" customFormat="1" ht="23.1" customHeight="1">
      <c r="A289" s="1334"/>
      <c r="B289" s="191"/>
      <c r="C289" s="191"/>
      <c r="D289" s="808" t="s">
        <v>278</v>
      </c>
      <c r="E289" s="1873" t="s">
        <v>279</v>
      </c>
      <c r="F289" s="1874"/>
      <c r="G289" s="1874"/>
      <c r="H289" s="1874"/>
      <c r="I289" s="1875"/>
      <c r="J289" s="1436" t="s">
        <v>281</v>
      </c>
      <c r="K289" s="181" t="s">
        <v>283</v>
      </c>
      <c r="L289" s="1589" t="s">
        <v>285</v>
      </c>
      <c r="M289" s="20"/>
    </row>
    <row r="290" spans="1:13" s="196" customFormat="1" ht="23.1" customHeight="1">
      <c r="A290" s="1335" t="s">
        <v>276</v>
      </c>
      <c r="B290" s="183" t="s">
        <v>95</v>
      </c>
      <c r="C290" s="183" t="s">
        <v>277</v>
      </c>
      <c r="D290" s="1553" t="s">
        <v>286</v>
      </c>
      <c r="E290" s="183">
        <v>2561</v>
      </c>
      <c r="F290" s="1437">
        <v>2562</v>
      </c>
      <c r="G290" s="183">
        <v>2563</v>
      </c>
      <c r="H290" s="1437">
        <v>2564</v>
      </c>
      <c r="I290" s="183">
        <v>2565</v>
      </c>
      <c r="J290" s="1437" t="s">
        <v>282</v>
      </c>
      <c r="K290" s="183" t="s">
        <v>284</v>
      </c>
      <c r="L290" s="1590" t="s">
        <v>329</v>
      </c>
      <c r="M290" s="20"/>
    </row>
    <row r="291" spans="1:13" s="196" customFormat="1" ht="23.1" customHeight="1">
      <c r="A291" s="1336"/>
      <c r="B291" s="1440"/>
      <c r="C291" s="1440"/>
      <c r="D291" s="1554" t="s">
        <v>287</v>
      </c>
      <c r="E291" s="1440" t="s">
        <v>280</v>
      </c>
      <c r="F291" s="1307" t="s">
        <v>280</v>
      </c>
      <c r="G291" s="1440" t="s">
        <v>280</v>
      </c>
      <c r="H291" s="1307" t="s">
        <v>280</v>
      </c>
      <c r="I291" s="1440" t="s">
        <v>280</v>
      </c>
      <c r="J291" s="1307"/>
      <c r="K291" s="1440"/>
      <c r="L291" s="1591" t="s">
        <v>330</v>
      </c>
      <c r="M291" s="20"/>
    </row>
    <row r="292" spans="1:13" s="196" customFormat="1" ht="23.1" customHeight="1">
      <c r="A292" s="1334" t="s">
        <v>3469</v>
      </c>
      <c r="B292" s="191" t="s">
        <v>3365</v>
      </c>
      <c r="C292" s="100" t="s">
        <v>850</v>
      </c>
      <c r="D292" s="1555" t="s">
        <v>1824</v>
      </c>
      <c r="E292" s="1441" t="s">
        <v>97</v>
      </c>
      <c r="F292" s="150" t="s">
        <v>97</v>
      </c>
      <c r="G292" s="100">
        <v>91000</v>
      </c>
      <c r="H292" s="150" t="s">
        <v>97</v>
      </c>
      <c r="I292" s="150" t="s">
        <v>97</v>
      </c>
      <c r="J292" s="191" t="s">
        <v>820</v>
      </c>
      <c r="K292" s="191" t="s">
        <v>852</v>
      </c>
      <c r="L292" s="1592" t="s">
        <v>711</v>
      </c>
      <c r="M292" s="20"/>
    </row>
    <row r="293" spans="1:13" s="196" customFormat="1" ht="23.1" customHeight="1">
      <c r="A293" s="1335"/>
      <c r="B293" s="197" t="s">
        <v>3366</v>
      </c>
      <c r="C293" s="41" t="s">
        <v>851</v>
      </c>
      <c r="D293" s="1287" t="s">
        <v>3286</v>
      </c>
      <c r="E293" s="48" t="s">
        <v>115</v>
      </c>
      <c r="F293" s="41"/>
      <c r="G293" s="41"/>
      <c r="H293" s="151"/>
      <c r="I293" s="151"/>
      <c r="J293" s="197" t="s">
        <v>768</v>
      </c>
      <c r="K293" s="197" t="s">
        <v>853</v>
      </c>
      <c r="L293" s="1593"/>
      <c r="M293" s="20"/>
    </row>
    <row r="294" spans="1:13" s="196" customFormat="1" ht="23.1" customHeight="1">
      <c r="A294" s="1336"/>
      <c r="B294" s="202"/>
      <c r="C294" s="41"/>
      <c r="D294" s="1288"/>
      <c r="E294" s="47"/>
      <c r="F294" s="42"/>
      <c r="G294" s="42"/>
      <c r="H294" s="152"/>
      <c r="I294" s="152"/>
      <c r="J294" s="202"/>
      <c r="K294" s="202" t="s">
        <v>854</v>
      </c>
      <c r="L294" s="514"/>
      <c r="M294" s="20"/>
    </row>
    <row r="295" spans="1:13" s="196" customFormat="1" ht="23.1" customHeight="1">
      <c r="A295" s="1334" t="s">
        <v>3470</v>
      </c>
      <c r="B295" s="191" t="s">
        <v>3363</v>
      </c>
      <c r="C295" s="100" t="s">
        <v>850</v>
      </c>
      <c r="D295" s="1555" t="s">
        <v>1824</v>
      </c>
      <c r="E295" s="1441" t="s">
        <v>97</v>
      </c>
      <c r="F295" s="150" t="s">
        <v>97</v>
      </c>
      <c r="G295" s="100">
        <v>75000</v>
      </c>
      <c r="H295" s="100">
        <v>75000</v>
      </c>
      <c r="I295" s="100">
        <v>75000</v>
      </c>
      <c r="J295" s="191" t="s">
        <v>820</v>
      </c>
      <c r="K295" s="191" t="s">
        <v>852</v>
      </c>
      <c r="L295" s="1592" t="s">
        <v>711</v>
      </c>
      <c r="M295" s="20"/>
    </row>
    <row r="296" spans="1:13" s="196" customFormat="1" ht="23.1" customHeight="1">
      <c r="A296" s="1335"/>
      <c r="B296" s="197" t="s">
        <v>3364</v>
      </c>
      <c r="C296" s="41" t="s">
        <v>851</v>
      </c>
      <c r="D296" s="1287" t="s">
        <v>3282</v>
      </c>
      <c r="E296" s="48" t="s">
        <v>115</v>
      </c>
      <c r="F296" s="151"/>
      <c r="G296" s="41"/>
      <c r="H296" s="41"/>
      <c r="I296" s="41"/>
      <c r="J296" s="197" t="s">
        <v>768</v>
      </c>
      <c r="K296" s="197" t="s">
        <v>853</v>
      </c>
      <c r="L296" s="1593"/>
      <c r="M296" s="20"/>
    </row>
    <row r="297" spans="1:13" s="196" customFormat="1" ht="23.1" customHeight="1">
      <c r="A297" s="1336"/>
      <c r="B297" s="202"/>
      <c r="C297" s="41"/>
      <c r="D297" s="1288"/>
      <c r="E297" s="47"/>
      <c r="F297" s="152"/>
      <c r="G297" s="42"/>
      <c r="H297" s="42"/>
      <c r="I297" s="42"/>
      <c r="J297" s="202"/>
      <c r="K297" s="202" t="s">
        <v>854</v>
      </c>
      <c r="L297" s="514"/>
      <c r="M297" s="20"/>
    </row>
    <row r="298" spans="1:13" s="196" customFormat="1" ht="23.1" customHeight="1">
      <c r="A298" s="1334" t="s">
        <v>3471</v>
      </c>
      <c r="B298" s="191" t="s">
        <v>3360</v>
      </c>
      <c r="C298" s="100" t="s">
        <v>850</v>
      </c>
      <c r="D298" s="1555" t="s">
        <v>1824</v>
      </c>
      <c r="E298" s="1441" t="s">
        <v>97</v>
      </c>
      <c r="F298" s="150" t="s">
        <v>97</v>
      </c>
      <c r="G298" s="100">
        <v>50000</v>
      </c>
      <c r="H298" s="150" t="s">
        <v>97</v>
      </c>
      <c r="I298" s="150" t="s">
        <v>97</v>
      </c>
      <c r="J298" s="191" t="s">
        <v>820</v>
      </c>
      <c r="K298" s="191" t="s">
        <v>852</v>
      </c>
      <c r="L298" s="1592" t="s">
        <v>711</v>
      </c>
      <c r="M298" s="20"/>
    </row>
    <row r="299" spans="1:13" s="196" customFormat="1" ht="23.1" customHeight="1">
      <c r="A299" s="1335"/>
      <c r="B299" s="197" t="s">
        <v>3361</v>
      </c>
      <c r="C299" s="41" t="s">
        <v>851</v>
      </c>
      <c r="D299" s="1287" t="s">
        <v>3284</v>
      </c>
      <c r="E299" s="48" t="s">
        <v>115</v>
      </c>
      <c r="F299" s="151"/>
      <c r="G299" s="41"/>
      <c r="H299" s="151"/>
      <c r="I299" s="151"/>
      <c r="J299" s="197" t="s">
        <v>768</v>
      </c>
      <c r="K299" s="197" t="s">
        <v>853</v>
      </c>
      <c r="L299" s="1593"/>
      <c r="M299" s="20"/>
    </row>
    <row r="300" spans="1:13" s="196" customFormat="1" ht="23.1" customHeight="1">
      <c r="A300" s="1336"/>
      <c r="B300" s="202" t="s">
        <v>3362</v>
      </c>
      <c r="C300" s="42"/>
      <c r="D300" s="1288"/>
      <c r="E300" s="47"/>
      <c r="F300" s="152"/>
      <c r="G300" s="42"/>
      <c r="H300" s="152"/>
      <c r="I300" s="152"/>
      <c r="J300" s="202"/>
      <c r="K300" s="202" t="s">
        <v>854</v>
      </c>
      <c r="L300" s="514"/>
      <c r="M300" s="20"/>
    </row>
    <row r="301" spans="1:13" s="196" customFormat="1" ht="23.1" customHeight="1">
      <c r="A301" s="1340" t="s">
        <v>3472</v>
      </c>
      <c r="B301" s="58" t="s">
        <v>2720</v>
      </c>
      <c r="C301" s="100" t="s">
        <v>850</v>
      </c>
      <c r="D301" s="1555" t="s">
        <v>1805</v>
      </c>
      <c r="E301" s="161" t="s">
        <v>97</v>
      </c>
      <c r="F301" s="190">
        <v>208000</v>
      </c>
      <c r="G301" s="190">
        <v>208000</v>
      </c>
      <c r="H301" s="190">
        <v>208000</v>
      </c>
      <c r="I301" s="190">
        <v>208000</v>
      </c>
      <c r="J301" s="192" t="s">
        <v>803</v>
      </c>
      <c r="K301" s="191" t="s">
        <v>852</v>
      </c>
      <c r="L301" s="1592" t="s">
        <v>711</v>
      </c>
      <c r="M301" s="20"/>
    </row>
    <row r="302" spans="1:13" s="196" customFormat="1" ht="23.1" customHeight="1">
      <c r="A302" s="1341"/>
      <c r="B302" s="43" t="s">
        <v>2721</v>
      </c>
      <c r="C302" s="41" t="s">
        <v>2160</v>
      </c>
      <c r="D302" s="1287" t="s">
        <v>2732</v>
      </c>
      <c r="E302" s="46"/>
      <c r="F302" s="197"/>
      <c r="G302" s="197"/>
      <c r="H302" s="197"/>
      <c r="I302" s="197"/>
      <c r="J302" s="196" t="s">
        <v>526</v>
      </c>
      <c r="K302" s="197" t="s">
        <v>853</v>
      </c>
      <c r="L302" s="1593"/>
      <c r="M302" s="20"/>
    </row>
    <row r="303" spans="1:13" s="196" customFormat="1" ht="23.1" customHeight="1">
      <c r="A303" s="1342"/>
      <c r="B303" s="253" t="s">
        <v>2722</v>
      </c>
      <c r="C303" s="202" t="s">
        <v>855</v>
      </c>
      <c r="D303" s="1288"/>
      <c r="E303" s="143"/>
      <c r="F303" s="202"/>
      <c r="G303" s="202"/>
      <c r="H303" s="202"/>
      <c r="I303" s="202"/>
      <c r="J303" s="203" t="s">
        <v>2159</v>
      </c>
      <c r="K303" s="202" t="s">
        <v>854</v>
      </c>
      <c r="L303" s="514"/>
      <c r="M303" s="20"/>
    </row>
    <row r="304" spans="1:13" s="196" customFormat="1" ht="23.1" customHeight="1">
      <c r="A304" s="1334" t="s">
        <v>3473</v>
      </c>
      <c r="B304" s="191" t="s">
        <v>2337</v>
      </c>
      <c r="C304" s="61" t="s">
        <v>850</v>
      </c>
      <c r="D304" s="1372" t="s">
        <v>2402</v>
      </c>
      <c r="E304" s="1441" t="s">
        <v>97</v>
      </c>
      <c r="F304" s="703">
        <v>300000</v>
      </c>
      <c r="G304" s="703" t="s">
        <v>97</v>
      </c>
      <c r="H304" s="161" t="s">
        <v>97</v>
      </c>
      <c r="I304" s="713" t="s">
        <v>97</v>
      </c>
      <c r="J304" s="191" t="s">
        <v>820</v>
      </c>
      <c r="K304" s="198" t="s">
        <v>852</v>
      </c>
      <c r="L304" s="1592" t="s">
        <v>711</v>
      </c>
      <c r="M304" s="20"/>
    </row>
    <row r="305" spans="1:13" s="196" customFormat="1" ht="23.1" customHeight="1">
      <c r="A305" s="1335"/>
      <c r="B305" s="197" t="s">
        <v>2403</v>
      </c>
      <c r="C305" s="119" t="s">
        <v>2160</v>
      </c>
      <c r="D305" s="1565" t="s">
        <v>2480</v>
      </c>
      <c r="E305" s="48" t="s">
        <v>115</v>
      </c>
      <c r="F305" s="48"/>
      <c r="G305" s="48"/>
      <c r="H305" s="46"/>
      <c r="I305" s="762"/>
      <c r="J305" s="197" t="s">
        <v>768</v>
      </c>
      <c r="K305" s="44" t="s">
        <v>2246</v>
      </c>
      <c r="L305" s="1593"/>
      <c r="M305" s="20"/>
    </row>
    <row r="306" spans="1:13" s="196" customFormat="1" ht="23.1" customHeight="1">
      <c r="A306" s="1335"/>
      <c r="B306" s="197"/>
      <c r="C306" s="119" t="s">
        <v>855</v>
      </c>
      <c r="D306" s="1565" t="s">
        <v>2481</v>
      </c>
      <c r="E306" s="48"/>
      <c r="F306" s="48"/>
      <c r="G306" s="48"/>
      <c r="H306" s="46"/>
      <c r="I306" s="762"/>
      <c r="J306" s="197"/>
      <c r="K306" s="44" t="s">
        <v>854</v>
      </c>
      <c r="L306" s="1593"/>
      <c r="M306" s="20"/>
    </row>
    <row r="307" spans="1:13" s="196" customFormat="1" ht="23.1" customHeight="1">
      <c r="A307" s="1336"/>
      <c r="B307" s="202"/>
      <c r="C307" s="140"/>
      <c r="D307" s="1566" t="s">
        <v>2404</v>
      </c>
      <c r="E307" s="47"/>
      <c r="F307" s="47"/>
      <c r="G307" s="47"/>
      <c r="H307" s="143"/>
      <c r="I307" s="147"/>
      <c r="J307" s="202"/>
      <c r="K307" s="201"/>
      <c r="L307" s="514"/>
      <c r="M307" s="20"/>
    </row>
    <row r="308" spans="1:13" s="196" customFormat="1" ht="23.1" customHeight="1">
      <c r="A308" s="1334" t="s">
        <v>3474</v>
      </c>
      <c r="B308" s="164" t="s">
        <v>2728</v>
      </c>
      <c r="C308" s="100" t="s">
        <v>850</v>
      </c>
      <c r="D308" s="1189" t="s">
        <v>1805</v>
      </c>
      <c r="E308" s="1441" t="s">
        <v>97</v>
      </c>
      <c r="F308" s="100">
        <v>110000</v>
      </c>
      <c r="G308" s="100">
        <v>110000</v>
      </c>
      <c r="H308" s="150" t="s">
        <v>97</v>
      </c>
      <c r="I308" s="150" t="s">
        <v>97</v>
      </c>
      <c r="J308" s="191" t="s">
        <v>820</v>
      </c>
      <c r="K308" s="191" t="s">
        <v>852</v>
      </c>
      <c r="L308" s="1592" t="s">
        <v>711</v>
      </c>
      <c r="M308" s="20"/>
    </row>
    <row r="309" spans="1:13" s="196" customFormat="1" ht="23.1" customHeight="1">
      <c r="A309" s="1335"/>
      <c r="B309" s="157" t="s">
        <v>2818</v>
      </c>
      <c r="C309" s="41" t="s">
        <v>851</v>
      </c>
      <c r="D309" s="949" t="s">
        <v>3005</v>
      </c>
      <c r="E309" s="48" t="s">
        <v>115</v>
      </c>
      <c r="F309" s="41"/>
      <c r="G309" s="41"/>
      <c r="H309" s="41"/>
      <c r="I309" s="41"/>
      <c r="J309" s="197" t="s">
        <v>768</v>
      </c>
      <c r="K309" s="197" t="s">
        <v>853</v>
      </c>
      <c r="L309" s="1593"/>
      <c r="M309" s="20"/>
    </row>
    <row r="310" spans="1:13" s="196" customFormat="1" ht="23.1" customHeight="1">
      <c r="A310" s="1336"/>
      <c r="B310" s="1440"/>
      <c r="C310" s="42"/>
      <c r="D310" s="810"/>
      <c r="E310" s="47"/>
      <c r="F310" s="42"/>
      <c r="G310" s="42"/>
      <c r="H310" s="42"/>
      <c r="I310" s="42"/>
      <c r="J310" s="202"/>
      <c r="K310" s="202" t="s">
        <v>854</v>
      </c>
      <c r="L310" s="514"/>
      <c r="M310" s="20"/>
    </row>
    <row r="311" spans="1:13" s="196" customFormat="1" ht="23.1" customHeight="1">
      <c r="A311" s="1333"/>
      <c r="B311" s="1633"/>
      <c r="C311" s="51"/>
      <c r="D311" s="837"/>
      <c r="E311" s="762"/>
      <c r="F311" s="51"/>
      <c r="G311" s="51"/>
      <c r="H311" s="51"/>
      <c r="I311" s="51"/>
      <c r="L311" s="513"/>
      <c r="M311" s="20"/>
    </row>
    <row r="312" spans="1:13" s="196" customFormat="1" ht="23.1" customHeight="1">
      <c r="A312" s="1333"/>
      <c r="B312" s="20"/>
      <c r="C312" s="51"/>
      <c r="D312" s="837"/>
      <c r="E312" s="762"/>
      <c r="F312" s="1482"/>
      <c r="G312" s="1482"/>
      <c r="H312" s="1482"/>
      <c r="I312" s="1482"/>
      <c r="L312" s="1542">
        <v>72</v>
      </c>
      <c r="M312" s="20"/>
    </row>
    <row r="313" spans="1:13" s="196" customFormat="1" ht="23.1" customHeight="1">
      <c r="A313" s="1334"/>
      <c r="B313" s="191"/>
      <c r="C313" s="191"/>
      <c r="D313" s="808" t="s">
        <v>278</v>
      </c>
      <c r="E313" s="1873" t="s">
        <v>279</v>
      </c>
      <c r="F313" s="1874"/>
      <c r="G313" s="1874"/>
      <c r="H313" s="1874"/>
      <c r="I313" s="1875"/>
      <c r="J313" s="1436" t="s">
        <v>281</v>
      </c>
      <c r="K313" s="181" t="s">
        <v>283</v>
      </c>
      <c r="L313" s="1589" t="s">
        <v>285</v>
      </c>
      <c r="M313" s="20"/>
    </row>
    <row r="314" spans="1:13" s="196" customFormat="1" ht="23.1" customHeight="1">
      <c r="A314" s="1335" t="s">
        <v>276</v>
      </c>
      <c r="B314" s="183" t="s">
        <v>95</v>
      </c>
      <c r="C314" s="183" t="s">
        <v>277</v>
      </c>
      <c r="D314" s="1553" t="s">
        <v>286</v>
      </c>
      <c r="E314" s="183">
        <v>2561</v>
      </c>
      <c r="F314" s="1437">
        <v>2562</v>
      </c>
      <c r="G314" s="183">
        <v>2563</v>
      </c>
      <c r="H314" s="1437">
        <v>2564</v>
      </c>
      <c r="I314" s="183">
        <v>2565</v>
      </c>
      <c r="J314" s="1437" t="s">
        <v>282</v>
      </c>
      <c r="K314" s="183" t="s">
        <v>284</v>
      </c>
      <c r="L314" s="1590" t="s">
        <v>329</v>
      </c>
      <c r="M314" s="20"/>
    </row>
    <row r="315" spans="1:13" s="196" customFormat="1" ht="23.1" customHeight="1">
      <c r="A315" s="1336"/>
      <c r="B315" s="1440"/>
      <c r="C315" s="1440"/>
      <c r="D315" s="1554" t="s">
        <v>287</v>
      </c>
      <c r="E315" s="1440" t="s">
        <v>280</v>
      </c>
      <c r="F315" s="1307" t="s">
        <v>280</v>
      </c>
      <c r="G315" s="1440" t="s">
        <v>280</v>
      </c>
      <c r="H315" s="1307" t="s">
        <v>280</v>
      </c>
      <c r="I315" s="1440" t="s">
        <v>280</v>
      </c>
      <c r="J315" s="1307"/>
      <c r="K315" s="1440"/>
      <c r="L315" s="1591" t="s">
        <v>330</v>
      </c>
      <c r="M315" s="20"/>
    </row>
    <row r="316" spans="1:13" s="196" customFormat="1" ht="23.1" customHeight="1">
      <c r="A316" s="1340" t="s">
        <v>3475</v>
      </c>
      <c r="B316" s="204" t="s">
        <v>2819</v>
      </c>
      <c r="C316" s="100" t="s">
        <v>850</v>
      </c>
      <c r="D316" s="1189" t="s">
        <v>1805</v>
      </c>
      <c r="E316" s="1441" t="s">
        <v>97</v>
      </c>
      <c r="F316" s="150" t="s">
        <v>97</v>
      </c>
      <c r="G316" s="100">
        <v>220000</v>
      </c>
      <c r="H316" s="100">
        <v>220000</v>
      </c>
      <c r="I316" s="100">
        <v>220000</v>
      </c>
      <c r="J316" s="191" t="s">
        <v>820</v>
      </c>
      <c r="K316" s="191" t="s">
        <v>852</v>
      </c>
      <c r="L316" s="1592" t="s">
        <v>711</v>
      </c>
      <c r="M316" s="20"/>
    </row>
    <row r="317" spans="1:13" s="196" customFormat="1" ht="23.1" customHeight="1">
      <c r="A317" s="1341"/>
      <c r="B317" s="157" t="s">
        <v>3448</v>
      </c>
      <c r="C317" s="41" t="s">
        <v>851</v>
      </c>
      <c r="D317" s="949" t="s">
        <v>2214</v>
      </c>
      <c r="E317" s="48" t="s">
        <v>115</v>
      </c>
      <c r="F317" s="151"/>
      <c r="G317" s="41"/>
      <c r="H317" s="41"/>
      <c r="I317" s="41"/>
      <c r="J317" s="197" t="s">
        <v>768</v>
      </c>
      <c r="K317" s="197" t="s">
        <v>853</v>
      </c>
      <c r="L317" s="1593"/>
      <c r="M317" s="20"/>
    </row>
    <row r="318" spans="1:13" s="196" customFormat="1" ht="23.1" customHeight="1">
      <c r="A318" s="1341"/>
      <c r="B318" s="157" t="s">
        <v>3449</v>
      </c>
      <c r="C318" s="41"/>
      <c r="D318" s="809"/>
      <c r="E318" s="48"/>
      <c r="F318" s="151"/>
      <c r="G318" s="41"/>
      <c r="H318" s="41"/>
      <c r="I318" s="41"/>
      <c r="J318" s="197"/>
      <c r="K318" s="197" t="s">
        <v>854</v>
      </c>
      <c r="L318" s="1593"/>
      <c r="M318" s="20"/>
    </row>
    <row r="319" spans="1:13" s="196" customFormat="1" ht="23.1" customHeight="1">
      <c r="A319" s="1334" t="s">
        <v>3476</v>
      </c>
      <c r="B319" s="191" t="s">
        <v>2819</v>
      </c>
      <c r="C319" s="100" t="s">
        <v>850</v>
      </c>
      <c r="D319" s="1189" t="s">
        <v>1805</v>
      </c>
      <c r="E319" s="1441" t="s">
        <v>97</v>
      </c>
      <c r="F319" s="150" t="s">
        <v>97</v>
      </c>
      <c r="G319" s="100">
        <v>220000</v>
      </c>
      <c r="H319" s="100">
        <v>220000</v>
      </c>
      <c r="I319" s="100">
        <v>220000</v>
      </c>
      <c r="J319" s="191" t="s">
        <v>820</v>
      </c>
      <c r="K319" s="191" t="s">
        <v>852</v>
      </c>
      <c r="L319" s="1592" t="s">
        <v>711</v>
      </c>
      <c r="M319" s="20"/>
    </row>
    <row r="320" spans="1:13" s="196" customFormat="1" ht="23.1" customHeight="1">
      <c r="A320" s="1335"/>
      <c r="B320" s="197" t="s">
        <v>2820</v>
      </c>
      <c r="C320" s="41" t="s">
        <v>851</v>
      </c>
      <c r="D320" s="949" t="s">
        <v>2214</v>
      </c>
      <c r="E320" s="48" t="s">
        <v>115</v>
      </c>
      <c r="F320" s="151"/>
      <c r="G320" s="41"/>
      <c r="H320" s="41"/>
      <c r="I320" s="41"/>
      <c r="J320" s="197" t="s">
        <v>768</v>
      </c>
      <c r="K320" s="197" t="s">
        <v>853</v>
      </c>
      <c r="L320" s="1593"/>
      <c r="M320" s="20"/>
    </row>
    <row r="321" spans="1:13" s="196" customFormat="1" ht="23.1" customHeight="1">
      <c r="A321" s="1336"/>
      <c r="B321" s="160" t="s">
        <v>2821</v>
      </c>
      <c r="C321" s="42"/>
      <c r="D321" s="810"/>
      <c r="E321" s="47"/>
      <c r="F321" s="151"/>
      <c r="G321" s="41"/>
      <c r="H321" s="41"/>
      <c r="I321" s="41"/>
      <c r="J321" s="202"/>
      <c r="K321" s="202" t="s">
        <v>854</v>
      </c>
      <c r="L321" s="514"/>
      <c r="M321" s="20"/>
    </row>
    <row r="322" spans="1:13" s="196" customFormat="1" ht="23.1" customHeight="1">
      <c r="A322" s="1340" t="s">
        <v>3477</v>
      </c>
      <c r="B322" s="770" t="s">
        <v>2728</v>
      </c>
      <c r="C322" s="100" t="s">
        <v>2161</v>
      </c>
      <c r="D322" s="1189" t="s">
        <v>1807</v>
      </c>
      <c r="E322" s="713" t="s">
        <v>97</v>
      </c>
      <c r="F322" s="161" t="s">
        <v>97</v>
      </c>
      <c r="G322" s="100">
        <v>230000</v>
      </c>
      <c r="H322" s="100">
        <v>230000</v>
      </c>
      <c r="I322" s="100">
        <v>230000</v>
      </c>
      <c r="J322" s="191" t="s">
        <v>803</v>
      </c>
      <c r="K322" s="192" t="s">
        <v>861</v>
      </c>
      <c r="L322" s="1592" t="s">
        <v>711</v>
      </c>
      <c r="M322" s="20"/>
    </row>
    <row r="323" spans="1:13" s="196" customFormat="1" ht="23.1" customHeight="1">
      <c r="A323" s="1341"/>
      <c r="B323" s="196" t="s">
        <v>2742</v>
      </c>
      <c r="C323" s="41" t="s">
        <v>851</v>
      </c>
      <c r="D323" s="1187" t="s">
        <v>2732</v>
      </c>
      <c r="E323" s="762"/>
      <c r="F323" s="46"/>
      <c r="G323" s="41"/>
      <c r="H323" s="41"/>
      <c r="I323" s="41"/>
      <c r="J323" s="197" t="s">
        <v>2325</v>
      </c>
      <c r="K323" s="196" t="s">
        <v>849</v>
      </c>
      <c r="L323" s="1593"/>
      <c r="M323" s="20"/>
    </row>
    <row r="324" spans="1:13" s="196" customFormat="1" ht="23.1" customHeight="1">
      <c r="A324" s="1342"/>
      <c r="B324" s="771" t="s">
        <v>2743</v>
      </c>
      <c r="C324" s="42"/>
      <c r="D324" s="1188"/>
      <c r="E324" s="147"/>
      <c r="F324" s="143"/>
      <c r="G324" s="41"/>
      <c r="H324" s="41"/>
      <c r="I324" s="41"/>
      <c r="J324" s="202"/>
      <c r="K324" s="203"/>
      <c r="L324" s="514"/>
      <c r="M324" s="20"/>
    </row>
    <row r="325" spans="1:13" s="196" customFormat="1" ht="23.1" customHeight="1">
      <c r="A325" s="1337" t="s">
        <v>3478</v>
      </c>
      <c r="B325" s="192" t="s">
        <v>2763</v>
      </c>
      <c r="C325" s="100" t="s">
        <v>850</v>
      </c>
      <c r="D325" s="1555" t="s">
        <v>1810</v>
      </c>
      <c r="E325" s="1441" t="s">
        <v>97</v>
      </c>
      <c r="F325" s="161" t="s">
        <v>97</v>
      </c>
      <c r="G325" s="713" t="s">
        <v>97</v>
      </c>
      <c r="H325" s="1441">
        <v>100000</v>
      </c>
      <c r="I325" s="161" t="s">
        <v>97</v>
      </c>
      <c r="J325" s="191" t="s">
        <v>820</v>
      </c>
      <c r="K325" s="191" t="s">
        <v>852</v>
      </c>
      <c r="L325" s="1592" t="s">
        <v>711</v>
      </c>
      <c r="M325" s="20"/>
    </row>
    <row r="326" spans="1:13" s="196" customFormat="1" ht="23.1" customHeight="1">
      <c r="A326" s="1338"/>
      <c r="B326" s="196" t="s">
        <v>2764</v>
      </c>
      <c r="C326" s="41" t="s">
        <v>851</v>
      </c>
      <c r="D326" s="1287" t="s">
        <v>2828</v>
      </c>
      <c r="E326" s="48" t="s">
        <v>115</v>
      </c>
      <c r="F326" s="197"/>
      <c r="H326" s="48" t="s">
        <v>115</v>
      </c>
      <c r="I326" s="46"/>
      <c r="J326" s="197" t="s">
        <v>768</v>
      </c>
      <c r="K326" s="197" t="s">
        <v>853</v>
      </c>
      <c r="L326" s="1593"/>
      <c r="M326" s="20"/>
    </row>
    <row r="327" spans="1:13" s="196" customFormat="1" ht="23.1" customHeight="1">
      <c r="A327" s="1339"/>
      <c r="B327" s="203" t="s">
        <v>2765</v>
      </c>
      <c r="C327" s="42"/>
      <c r="D327" s="1288"/>
      <c r="E327" s="47"/>
      <c r="F327" s="202"/>
      <c r="G327" s="203"/>
      <c r="H327" s="47"/>
      <c r="I327" s="143"/>
      <c r="J327" s="202"/>
      <c r="K327" s="202" t="s">
        <v>854</v>
      </c>
      <c r="L327" s="514"/>
      <c r="M327" s="20"/>
    </row>
    <row r="328" spans="1:13" s="196" customFormat="1" ht="23.1" customHeight="1">
      <c r="A328" s="1337" t="s">
        <v>3479</v>
      </c>
      <c r="B328" s="192" t="s">
        <v>2763</v>
      </c>
      <c r="C328" s="100" t="s">
        <v>850</v>
      </c>
      <c r="D328" s="1555" t="s">
        <v>1810</v>
      </c>
      <c r="E328" s="703" t="s">
        <v>97</v>
      </c>
      <c r="F328" s="161" t="s">
        <v>97</v>
      </c>
      <c r="G328" s="189">
        <v>200000</v>
      </c>
      <c r="H328" s="703">
        <v>200000</v>
      </c>
      <c r="I328" s="161" t="s">
        <v>97</v>
      </c>
      <c r="J328" s="191" t="s">
        <v>803</v>
      </c>
      <c r="K328" s="192" t="s">
        <v>861</v>
      </c>
      <c r="L328" s="1592" t="s">
        <v>711</v>
      </c>
      <c r="M328" s="20"/>
    </row>
    <row r="329" spans="1:13" s="196" customFormat="1" ht="23.1" customHeight="1">
      <c r="A329" s="1338"/>
      <c r="B329" s="196" t="s">
        <v>2822</v>
      </c>
      <c r="C329" s="41" t="s">
        <v>851</v>
      </c>
      <c r="D329" s="1287" t="s">
        <v>3450</v>
      </c>
      <c r="E329" s="48"/>
      <c r="F329" s="197"/>
      <c r="H329" s="48" t="s">
        <v>115</v>
      </c>
      <c r="I329" s="46"/>
      <c r="J329" s="197" t="s">
        <v>2325</v>
      </c>
      <c r="K329" s="196" t="s">
        <v>849</v>
      </c>
      <c r="L329" s="1593"/>
      <c r="M329" s="20"/>
    </row>
    <row r="330" spans="1:13" s="196" customFormat="1" ht="23.1" customHeight="1">
      <c r="A330" s="1339"/>
      <c r="B330" s="203" t="s">
        <v>2823</v>
      </c>
      <c r="C330" s="41"/>
      <c r="D330" s="1288"/>
      <c r="E330" s="47"/>
      <c r="F330" s="202"/>
      <c r="G330" s="203"/>
      <c r="H330" s="47"/>
      <c r="I330" s="143"/>
      <c r="J330" s="202"/>
      <c r="K330" s="203"/>
      <c r="L330" s="514"/>
      <c r="M330" s="20"/>
    </row>
    <row r="331" spans="1:13" s="196" customFormat="1" ht="23.1" customHeight="1">
      <c r="A331" s="1340" t="s">
        <v>3480</v>
      </c>
      <c r="B331" s="770" t="s">
        <v>2728</v>
      </c>
      <c r="C331" s="100" t="s">
        <v>2161</v>
      </c>
      <c r="D331" s="1189" t="s">
        <v>1811</v>
      </c>
      <c r="E331" s="713" t="s">
        <v>97</v>
      </c>
      <c r="F331" s="161" t="s">
        <v>97</v>
      </c>
      <c r="G331" s="161" t="s">
        <v>97</v>
      </c>
      <c r="H331" s="189">
        <v>230000</v>
      </c>
      <c r="I331" s="703">
        <v>230000</v>
      </c>
      <c r="J331" s="191" t="s">
        <v>803</v>
      </c>
      <c r="K331" s="192" t="s">
        <v>861</v>
      </c>
      <c r="L331" s="1592" t="s">
        <v>711</v>
      </c>
      <c r="M331" s="20"/>
    </row>
    <row r="332" spans="1:13" s="196" customFormat="1" ht="23.1" customHeight="1">
      <c r="A332" s="1341"/>
      <c r="B332" s="196" t="s">
        <v>2741</v>
      </c>
      <c r="C332" s="41" t="s">
        <v>851</v>
      </c>
      <c r="D332" s="1187" t="s">
        <v>2834</v>
      </c>
      <c r="E332" s="762"/>
      <c r="F332" s="46"/>
      <c r="G332" s="46"/>
      <c r="I332" s="48" t="s">
        <v>115</v>
      </c>
      <c r="J332" s="197" t="s">
        <v>2325</v>
      </c>
      <c r="K332" s="196" t="s">
        <v>849</v>
      </c>
      <c r="L332" s="1593"/>
      <c r="M332" s="20"/>
    </row>
    <row r="333" spans="1:13" s="196" customFormat="1" ht="23.1" customHeight="1">
      <c r="A333" s="1342"/>
      <c r="B333" s="771" t="s">
        <v>2731</v>
      </c>
      <c r="C333" s="42"/>
      <c r="D333" s="1188"/>
      <c r="E333" s="147"/>
      <c r="F333" s="143"/>
      <c r="G333" s="143"/>
      <c r="H333" s="203"/>
      <c r="I333" s="47"/>
      <c r="J333" s="202"/>
      <c r="K333" s="203"/>
      <c r="L333" s="514"/>
      <c r="M333" s="20"/>
    </row>
    <row r="334" spans="1:13" s="196" customFormat="1" ht="23.1" customHeight="1">
      <c r="A334" s="1333"/>
      <c r="B334" s="737"/>
      <c r="C334" s="51"/>
      <c r="D334" s="1287"/>
      <c r="E334" s="762"/>
      <c r="F334" s="762"/>
      <c r="G334" s="762"/>
      <c r="I334" s="762"/>
      <c r="L334" s="513"/>
      <c r="M334" s="20"/>
    </row>
    <row r="335" spans="1:13" s="196" customFormat="1" ht="23.1" customHeight="1">
      <c r="A335" s="1343"/>
      <c r="C335" s="51"/>
      <c r="D335" s="1287"/>
      <c r="E335" s="762"/>
      <c r="F335" s="833"/>
      <c r="G335" s="833"/>
      <c r="H335" s="833"/>
      <c r="I335" s="833"/>
      <c r="L335" s="513"/>
      <c r="M335" s="20"/>
    </row>
    <row r="336" spans="1:13" s="196" customFormat="1" ht="23.1" customHeight="1">
      <c r="A336" s="1343"/>
      <c r="C336" s="51"/>
      <c r="D336" s="1287"/>
      <c r="E336" s="762"/>
      <c r="F336" s="833"/>
      <c r="G336" s="833"/>
      <c r="H336" s="833"/>
      <c r="I336" s="833"/>
      <c r="L336" s="1542">
        <v>73</v>
      </c>
      <c r="M336" s="20"/>
    </row>
    <row r="337" spans="1:13" s="196" customFormat="1" ht="23.1" customHeight="1">
      <c r="A337" s="1334"/>
      <c r="B337" s="191"/>
      <c r="C337" s="191"/>
      <c r="D337" s="808" t="s">
        <v>278</v>
      </c>
      <c r="E337" s="1873" t="s">
        <v>279</v>
      </c>
      <c r="F337" s="1874"/>
      <c r="G337" s="1874"/>
      <c r="H337" s="1874"/>
      <c r="I337" s="1875"/>
      <c r="J337" s="1436" t="s">
        <v>281</v>
      </c>
      <c r="K337" s="181" t="s">
        <v>283</v>
      </c>
      <c r="L337" s="1589" t="s">
        <v>285</v>
      </c>
      <c r="M337" s="20"/>
    </row>
    <row r="338" spans="1:13" s="196" customFormat="1" ht="23.1" customHeight="1">
      <c r="A338" s="1335" t="s">
        <v>276</v>
      </c>
      <c r="B338" s="183" t="s">
        <v>95</v>
      </c>
      <c r="C338" s="183" t="s">
        <v>277</v>
      </c>
      <c r="D338" s="1553" t="s">
        <v>286</v>
      </c>
      <c r="E338" s="183">
        <v>2561</v>
      </c>
      <c r="F338" s="1437">
        <v>2562</v>
      </c>
      <c r="G338" s="183">
        <v>2563</v>
      </c>
      <c r="H338" s="1437">
        <v>2564</v>
      </c>
      <c r="I338" s="183">
        <v>2565</v>
      </c>
      <c r="J338" s="1437" t="s">
        <v>282</v>
      </c>
      <c r="K338" s="183" t="s">
        <v>284</v>
      </c>
      <c r="L338" s="1590" t="s">
        <v>329</v>
      </c>
      <c r="M338" s="20"/>
    </row>
    <row r="339" spans="1:13" s="196" customFormat="1" ht="23.1" customHeight="1">
      <c r="A339" s="1336"/>
      <c r="B339" s="1440"/>
      <c r="C339" s="1440"/>
      <c r="D339" s="1554" t="s">
        <v>287</v>
      </c>
      <c r="E339" s="1440" t="s">
        <v>280</v>
      </c>
      <c r="F339" s="1307" t="s">
        <v>280</v>
      </c>
      <c r="G339" s="1440" t="s">
        <v>280</v>
      </c>
      <c r="H339" s="1307" t="s">
        <v>280</v>
      </c>
      <c r="I339" s="1440" t="s">
        <v>280</v>
      </c>
      <c r="J339" s="1307"/>
      <c r="K339" s="1440"/>
      <c r="L339" s="1591" t="s">
        <v>330</v>
      </c>
      <c r="M339" s="20"/>
    </row>
    <row r="340" spans="1:13" s="196" customFormat="1" ht="23.1" customHeight="1">
      <c r="A340" s="1340" t="s">
        <v>3481</v>
      </c>
      <c r="B340" s="914" t="s">
        <v>2728</v>
      </c>
      <c r="C340" s="100" t="s">
        <v>2161</v>
      </c>
      <c r="D340" s="1567" t="s">
        <v>1811</v>
      </c>
      <c r="E340" s="161" t="s">
        <v>97</v>
      </c>
      <c r="F340" s="713" t="s">
        <v>97</v>
      </c>
      <c r="G340" s="161" t="s">
        <v>97</v>
      </c>
      <c r="H340" s="190">
        <v>230000</v>
      </c>
      <c r="I340" s="190">
        <v>230000</v>
      </c>
      <c r="J340" s="191" t="s">
        <v>803</v>
      </c>
      <c r="K340" s="192" t="s">
        <v>861</v>
      </c>
      <c r="L340" s="1592" t="s">
        <v>711</v>
      </c>
      <c r="M340" s="20"/>
    </row>
    <row r="341" spans="1:13" s="196" customFormat="1" ht="23.1" customHeight="1">
      <c r="A341" s="1341"/>
      <c r="B341" s="44" t="s">
        <v>2824</v>
      </c>
      <c r="C341" s="41" t="s">
        <v>851</v>
      </c>
      <c r="D341" s="1568" t="s">
        <v>2732</v>
      </c>
      <c r="E341" s="46"/>
      <c r="G341" s="197"/>
      <c r="H341" s="197"/>
      <c r="I341" s="197"/>
      <c r="J341" s="197" t="s">
        <v>2325</v>
      </c>
      <c r="K341" s="196" t="s">
        <v>849</v>
      </c>
      <c r="L341" s="1593"/>
      <c r="M341" s="20"/>
    </row>
    <row r="342" spans="1:13" s="196" customFormat="1" ht="23.1" customHeight="1">
      <c r="A342" s="1342"/>
      <c r="B342" s="946" t="s">
        <v>2825</v>
      </c>
      <c r="C342" s="42"/>
      <c r="D342" s="1569"/>
      <c r="E342" s="143"/>
      <c r="F342" s="203"/>
      <c r="G342" s="202"/>
      <c r="H342" s="202"/>
      <c r="I342" s="202"/>
      <c r="J342" s="202"/>
      <c r="K342" s="203"/>
      <c r="L342" s="514"/>
      <c r="M342" s="20"/>
    </row>
    <row r="343" spans="1:13" s="196" customFormat="1" ht="23.1" customHeight="1">
      <c r="A343" s="1340" t="s">
        <v>3482</v>
      </c>
      <c r="B343" s="770" t="s">
        <v>2728</v>
      </c>
      <c r="C343" s="100" t="s">
        <v>2161</v>
      </c>
      <c r="D343" s="1555" t="s">
        <v>1811</v>
      </c>
      <c r="E343" s="703" t="s">
        <v>97</v>
      </c>
      <c r="F343" s="161" t="s">
        <v>97</v>
      </c>
      <c r="G343" s="161" t="s">
        <v>97</v>
      </c>
      <c r="H343" s="190">
        <v>230000</v>
      </c>
      <c r="I343" s="190">
        <v>230000</v>
      </c>
      <c r="J343" s="192" t="s">
        <v>803</v>
      </c>
      <c r="K343" s="191" t="s">
        <v>861</v>
      </c>
      <c r="L343" s="1595" t="s">
        <v>711</v>
      </c>
      <c r="M343" s="20"/>
    </row>
    <row r="344" spans="1:13" s="196" customFormat="1" ht="23.1" customHeight="1">
      <c r="A344" s="1341"/>
      <c r="B344" s="196" t="s">
        <v>2733</v>
      </c>
      <c r="C344" s="41" t="s">
        <v>851</v>
      </c>
      <c r="D344" s="1287" t="s">
        <v>2735</v>
      </c>
      <c r="E344" s="48"/>
      <c r="F344" s="197"/>
      <c r="G344" s="197"/>
      <c r="H344" s="197"/>
      <c r="I344" s="197"/>
      <c r="J344" s="196" t="s">
        <v>2325</v>
      </c>
      <c r="K344" s="197" t="s">
        <v>849</v>
      </c>
      <c r="L344" s="1596"/>
      <c r="M344" s="20"/>
    </row>
    <row r="345" spans="1:13" s="196" customFormat="1" ht="23.1" customHeight="1">
      <c r="A345" s="1342"/>
      <c r="B345" s="203" t="s">
        <v>2734</v>
      </c>
      <c r="C345" s="202"/>
      <c r="D345" s="1556"/>
      <c r="E345" s="47"/>
      <c r="F345" s="202"/>
      <c r="G345" s="202"/>
      <c r="H345" s="202"/>
      <c r="I345" s="202"/>
      <c r="J345" s="203"/>
      <c r="K345" s="202"/>
      <c r="L345" s="516"/>
      <c r="M345" s="20"/>
    </row>
    <row r="346" spans="1:13" s="196" customFormat="1" ht="23.1" customHeight="1">
      <c r="A346" s="1340" t="s">
        <v>3483</v>
      </c>
      <c r="B346" s="770" t="s">
        <v>2728</v>
      </c>
      <c r="C346" s="100" t="s">
        <v>2161</v>
      </c>
      <c r="D346" s="1189" t="s">
        <v>1811</v>
      </c>
      <c r="E346" s="713" t="s">
        <v>97</v>
      </c>
      <c r="F346" s="161" t="s">
        <v>97</v>
      </c>
      <c r="G346" s="161" t="s">
        <v>97</v>
      </c>
      <c r="H346" s="190">
        <v>230000</v>
      </c>
      <c r="I346" s="190">
        <v>230000</v>
      </c>
      <c r="J346" s="191" t="s">
        <v>803</v>
      </c>
      <c r="K346" s="192" t="s">
        <v>861</v>
      </c>
      <c r="L346" s="1592" t="s">
        <v>711</v>
      </c>
      <c r="M346" s="20"/>
    </row>
    <row r="347" spans="1:13" s="196" customFormat="1" ht="23.1" customHeight="1">
      <c r="A347" s="1341"/>
      <c r="B347" s="196" t="s">
        <v>2736</v>
      </c>
      <c r="C347" s="41" t="s">
        <v>851</v>
      </c>
      <c r="D347" s="1187" t="s">
        <v>2732</v>
      </c>
      <c r="E347" s="762"/>
      <c r="F347" s="197"/>
      <c r="G347" s="197"/>
      <c r="H347" s="197"/>
      <c r="I347" s="197"/>
      <c r="J347" s="197" t="s">
        <v>2325</v>
      </c>
      <c r="K347" s="196" t="s">
        <v>849</v>
      </c>
      <c r="L347" s="1593"/>
      <c r="M347" s="20"/>
    </row>
    <row r="348" spans="1:13" s="196" customFormat="1" ht="23.1" customHeight="1">
      <c r="A348" s="1342"/>
      <c r="B348" s="771" t="s">
        <v>2740</v>
      </c>
      <c r="C348" s="42"/>
      <c r="D348" s="1188"/>
      <c r="E348" s="147"/>
      <c r="F348" s="202"/>
      <c r="G348" s="202"/>
      <c r="H348" s="202"/>
      <c r="I348" s="202"/>
      <c r="J348" s="202"/>
      <c r="K348" s="203"/>
      <c r="L348" s="514"/>
      <c r="M348" s="20"/>
    </row>
    <row r="349" spans="1:13" s="196" customFormat="1" ht="23.1" customHeight="1">
      <c r="A349" s="1340" t="s">
        <v>3484</v>
      </c>
      <c r="B349" s="770" t="s">
        <v>2728</v>
      </c>
      <c r="C349" s="100" t="s">
        <v>2161</v>
      </c>
      <c r="D349" s="1189" t="s">
        <v>1811</v>
      </c>
      <c r="E349" s="713" t="s">
        <v>97</v>
      </c>
      <c r="F349" s="161" t="s">
        <v>97</v>
      </c>
      <c r="G349" s="161" t="s">
        <v>97</v>
      </c>
      <c r="H349" s="190">
        <v>230000</v>
      </c>
      <c r="I349" s="190">
        <v>230000</v>
      </c>
      <c r="J349" s="191" t="s">
        <v>803</v>
      </c>
      <c r="K349" s="192" t="s">
        <v>861</v>
      </c>
      <c r="L349" s="1592" t="s">
        <v>711</v>
      </c>
      <c r="M349" s="20"/>
    </row>
    <row r="350" spans="1:13" s="196" customFormat="1" ht="23.1" customHeight="1">
      <c r="A350" s="1341"/>
      <c r="B350" s="196" t="s">
        <v>2738</v>
      </c>
      <c r="C350" s="41" t="s">
        <v>851</v>
      </c>
      <c r="D350" s="1187" t="s">
        <v>2732</v>
      </c>
      <c r="F350" s="197"/>
      <c r="G350" s="197"/>
      <c r="H350" s="197"/>
      <c r="I350" s="197"/>
      <c r="J350" s="197" t="s">
        <v>2325</v>
      </c>
      <c r="K350" s="196" t="s">
        <v>849</v>
      </c>
      <c r="L350" s="1593"/>
      <c r="M350" s="20"/>
    </row>
    <row r="351" spans="1:13" s="196" customFormat="1" ht="23.1" customHeight="1">
      <c r="A351" s="1342"/>
      <c r="B351" s="771" t="s">
        <v>2739</v>
      </c>
      <c r="C351" s="42"/>
      <c r="D351" s="1188"/>
      <c r="E351" s="203"/>
      <c r="F351" s="202"/>
      <c r="G351" s="202"/>
      <c r="H351" s="202"/>
      <c r="I351" s="202"/>
      <c r="J351" s="202"/>
      <c r="K351" s="203"/>
      <c r="L351" s="514"/>
      <c r="M351" s="20"/>
    </row>
    <row r="352" spans="1:13" s="196" customFormat="1" ht="23.1" customHeight="1">
      <c r="A352" s="1340" t="s">
        <v>3485</v>
      </c>
      <c r="B352" s="770" t="s">
        <v>3950</v>
      </c>
      <c r="C352" s="100" t="s">
        <v>2161</v>
      </c>
      <c r="D352" s="1189" t="s">
        <v>1813</v>
      </c>
      <c r="E352" s="713" t="s">
        <v>97</v>
      </c>
      <c r="F352" s="161" t="s">
        <v>97</v>
      </c>
      <c r="G352" s="190">
        <v>231000</v>
      </c>
      <c r="H352" s="161" t="s">
        <v>97</v>
      </c>
      <c r="I352" s="161" t="s">
        <v>97</v>
      </c>
      <c r="J352" s="191" t="s">
        <v>803</v>
      </c>
      <c r="K352" s="192" t="s">
        <v>861</v>
      </c>
      <c r="L352" s="1592" t="s">
        <v>711</v>
      </c>
      <c r="M352" s="20" t="s">
        <v>443</v>
      </c>
    </row>
    <row r="353" spans="1:13" s="196" customFormat="1" ht="23.1" customHeight="1">
      <c r="A353" s="1341"/>
      <c r="C353" s="41" t="s">
        <v>851</v>
      </c>
      <c r="D353" s="1187" t="s">
        <v>3829</v>
      </c>
      <c r="F353" s="197"/>
      <c r="G353" s="197"/>
      <c r="H353" s="46"/>
      <c r="I353" s="46"/>
      <c r="J353" s="197" t="s">
        <v>2325</v>
      </c>
      <c r="K353" s="196" t="s">
        <v>849</v>
      </c>
      <c r="L353" s="1593"/>
      <c r="M353" s="20"/>
    </row>
    <row r="354" spans="1:13" s="196" customFormat="1" ht="23.1" customHeight="1">
      <c r="A354" s="1341"/>
      <c r="B354" s="771"/>
      <c r="C354" s="42"/>
      <c r="D354" s="1188"/>
      <c r="E354" s="203"/>
      <c r="F354" s="202"/>
      <c r="G354" s="202"/>
      <c r="H354" s="143"/>
      <c r="I354" s="143"/>
      <c r="J354" s="202"/>
      <c r="K354" s="203"/>
      <c r="L354" s="514"/>
      <c r="M354" s="20"/>
    </row>
    <row r="355" spans="1:13" s="196" customFormat="1" ht="23.1" customHeight="1">
      <c r="A355" s="1340" t="s">
        <v>3486</v>
      </c>
      <c r="B355" s="770" t="s">
        <v>2728</v>
      </c>
      <c r="C355" s="100" t="s">
        <v>2161</v>
      </c>
      <c r="D355" s="1189" t="s">
        <v>1813</v>
      </c>
      <c r="E355" s="713" t="s">
        <v>97</v>
      </c>
      <c r="F355" s="161" t="s">
        <v>97</v>
      </c>
      <c r="G355" s="161" t="s">
        <v>97</v>
      </c>
      <c r="H355" s="161" t="s">
        <v>97</v>
      </c>
      <c r="I355" s="190">
        <v>230000</v>
      </c>
      <c r="J355" s="191" t="s">
        <v>803</v>
      </c>
      <c r="K355" s="192" t="s">
        <v>861</v>
      </c>
      <c r="L355" s="1592" t="s">
        <v>711</v>
      </c>
      <c r="M355" s="20"/>
    </row>
    <row r="356" spans="1:13" s="196" customFormat="1" ht="23.1" customHeight="1">
      <c r="A356" s="1341"/>
      <c r="B356" s="196" t="s">
        <v>2829</v>
      </c>
      <c r="C356" s="41" t="s">
        <v>851</v>
      </c>
      <c r="D356" s="1187" t="s">
        <v>2833</v>
      </c>
      <c r="E356" s="762"/>
      <c r="F356" s="197"/>
      <c r="G356" s="197"/>
      <c r="H356" s="197"/>
      <c r="I356" s="197"/>
      <c r="J356" s="197" t="s">
        <v>2325</v>
      </c>
      <c r="K356" s="196" t="s">
        <v>849</v>
      </c>
      <c r="L356" s="1593"/>
      <c r="M356" s="20"/>
    </row>
    <row r="357" spans="1:13" s="196" customFormat="1" ht="23.1" customHeight="1">
      <c r="A357" s="1342"/>
      <c r="B357" s="771"/>
      <c r="C357" s="42"/>
      <c r="D357" s="1188"/>
      <c r="E357" s="147"/>
      <c r="F357" s="202"/>
      <c r="G357" s="202"/>
      <c r="H357" s="202"/>
      <c r="I357" s="202"/>
      <c r="J357" s="202"/>
      <c r="K357" s="203"/>
      <c r="L357" s="514"/>
      <c r="M357" s="20"/>
    </row>
    <row r="358" spans="1:13" s="196" customFormat="1" ht="23.1" customHeight="1">
      <c r="A358" s="1333"/>
      <c r="B358" s="737"/>
      <c r="C358" s="51"/>
      <c r="D358" s="1287"/>
      <c r="E358" s="762"/>
      <c r="L358" s="513"/>
      <c r="M358" s="20"/>
    </row>
    <row r="359" spans="1:13" s="196" customFormat="1" ht="23.1" customHeight="1">
      <c r="A359" s="1333"/>
      <c r="B359" s="737"/>
      <c r="C359" s="51"/>
      <c r="D359" s="1287"/>
      <c r="E359" s="762"/>
      <c r="F359" s="714"/>
      <c r="G359" s="714"/>
      <c r="H359" s="714"/>
      <c r="I359" s="714"/>
      <c r="L359" s="513"/>
      <c r="M359" s="20"/>
    </row>
    <row r="360" spans="1:13" s="196" customFormat="1" ht="23.1" customHeight="1">
      <c r="A360" s="1333"/>
      <c r="B360" s="737"/>
      <c r="C360" s="51"/>
      <c r="D360" s="1287"/>
      <c r="E360" s="762"/>
      <c r="F360" s="714"/>
      <c r="G360" s="714"/>
      <c r="H360" s="714"/>
      <c r="I360" s="714"/>
      <c r="L360" s="1575">
        <v>74</v>
      </c>
      <c r="M360" s="20"/>
    </row>
    <row r="361" spans="1:13" s="196" customFormat="1" ht="23.1" customHeight="1">
      <c r="A361" s="1334"/>
      <c r="B361" s="191"/>
      <c r="C361" s="191"/>
      <c r="D361" s="808" t="s">
        <v>278</v>
      </c>
      <c r="E361" s="1873" t="s">
        <v>279</v>
      </c>
      <c r="F361" s="1874"/>
      <c r="G361" s="1874"/>
      <c r="H361" s="1874"/>
      <c r="I361" s="1875"/>
      <c r="J361" s="1436" t="s">
        <v>281</v>
      </c>
      <c r="K361" s="181" t="s">
        <v>283</v>
      </c>
      <c r="L361" s="1589" t="s">
        <v>285</v>
      </c>
      <c r="M361" s="20"/>
    </row>
    <row r="362" spans="1:13" s="196" customFormat="1" ht="23.1" customHeight="1">
      <c r="A362" s="1335" t="s">
        <v>276</v>
      </c>
      <c r="B362" s="183" t="s">
        <v>95</v>
      </c>
      <c r="C362" s="183" t="s">
        <v>277</v>
      </c>
      <c r="D362" s="1553" t="s">
        <v>286</v>
      </c>
      <c r="E362" s="183">
        <v>2561</v>
      </c>
      <c r="F362" s="1437">
        <v>2562</v>
      </c>
      <c r="G362" s="183">
        <v>2563</v>
      </c>
      <c r="H362" s="1437">
        <v>2564</v>
      </c>
      <c r="I362" s="183">
        <v>2565</v>
      </c>
      <c r="J362" s="1437" t="s">
        <v>282</v>
      </c>
      <c r="K362" s="183" t="s">
        <v>284</v>
      </c>
      <c r="L362" s="1590" t="s">
        <v>329</v>
      </c>
      <c r="M362" s="20"/>
    </row>
    <row r="363" spans="1:13" s="196" customFormat="1" ht="23.1" customHeight="1">
      <c r="A363" s="1336"/>
      <c r="B363" s="1440"/>
      <c r="C363" s="1440"/>
      <c r="D363" s="1554" t="s">
        <v>287</v>
      </c>
      <c r="E363" s="1440" t="s">
        <v>280</v>
      </c>
      <c r="F363" s="1307" t="s">
        <v>280</v>
      </c>
      <c r="G363" s="1440" t="s">
        <v>280</v>
      </c>
      <c r="H363" s="1307" t="s">
        <v>280</v>
      </c>
      <c r="I363" s="1440" t="s">
        <v>280</v>
      </c>
      <c r="J363" s="1307"/>
      <c r="K363" s="1440"/>
      <c r="L363" s="1591" t="s">
        <v>330</v>
      </c>
      <c r="M363" s="20"/>
    </row>
    <row r="364" spans="1:13" s="196" customFormat="1" ht="23.1" customHeight="1">
      <c r="A364" s="1340" t="s">
        <v>3487</v>
      </c>
      <c r="B364" s="770" t="s">
        <v>2728</v>
      </c>
      <c r="C364" s="100" t="s">
        <v>2161</v>
      </c>
      <c r="D364" s="1189" t="s">
        <v>1813</v>
      </c>
      <c r="E364" s="713" t="s">
        <v>97</v>
      </c>
      <c r="F364" s="161" t="s">
        <v>97</v>
      </c>
      <c r="G364" s="713" t="s">
        <v>97</v>
      </c>
      <c r="H364" s="190">
        <v>230000</v>
      </c>
      <c r="I364" s="190">
        <v>230000</v>
      </c>
      <c r="J364" s="191" t="s">
        <v>803</v>
      </c>
      <c r="K364" s="192" t="s">
        <v>861</v>
      </c>
      <c r="L364" s="1592" t="s">
        <v>711</v>
      </c>
      <c r="M364" s="20"/>
    </row>
    <row r="365" spans="1:13" s="196" customFormat="1" ht="23.1" customHeight="1">
      <c r="A365" s="1341"/>
      <c r="B365" s="204" t="s">
        <v>2830</v>
      </c>
      <c r="C365" s="41" t="s">
        <v>851</v>
      </c>
      <c r="D365" s="1187" t="s">
        <v>2834</v>
      </c>
      <c r="E365" s="762"/>
      <c r="F365" s="46"/>
      <c r="G365" s="762"/>
      <c r="H365" s="197"/>
      <c r="I365" s="197"/>
      <c r="J365" s="197" t="s">
        <v>2325</v>
      </c>
      <c r="K365" s="196" t="s">
        <v>849</v>
      </c>
      <c r="L365" s="1593"/>
      <c r="M365" s="20"/>
    </row>
    <row r="366" spans="1:13" s="196" customFormat="1" ht="23.1" customHeight="1">
      <c r="A366" s="1342"/>
      <c r="B366" s="771"/>
      <c r="C366" s="42"/>
      <c r="D366" s="1188"/>
      <c r="E366" s="147"/>
      <c r="F366" s="143"/>
      <c r="G366" s="147"/>
      <c r="H366" s="202"/>
      <c r="I366" s="202"/>
      <c r="J366" s="202"/>
      <c r="K366" s="203"/>
      <c r="L366" s="514"/>
      <c r="M366" s="20"/>
    </row>
    <row r="367" spans="1:13" s="196" customFormat="1" ht="23.1" customHeight="1">
      <c r="A367" s="1340" t="s">
        <v>3488</v>
      </c>
      <c r="B367" s="770" t="s">
        <v>2728</v>
      </c>
      <c r="C367" s="100" t="s">
        <v>2161</v>
      </c>
      <c r="D367" s="1189" t="s">
        <v>1813</v>
      </c>
      <c r="E367" s="713" t="s">
        <v>97</v>
      </c>
      <c r="F367" s="161" t="s">
        <v>97</v>
      </c>
      <c r="G367" s="713" t="s">
        <v>97</v>
      </c>
      <c r="H367" s="190">
        <v>230000</v>
      </c>
      <c r="I367" s="713" t="s">
        <v>97</v>
      </c>
      <c r="J367" s="191" t="s">
        <v>803</v>
      </c>
      <c r="K367" s="192" t="s">
        <v>861</v>
      </c>
      <c r="L367" s="1592" t="s">
        <v>711</v>
      </c>
      <c r="M367" s="20"/>
    </row>
    <row r="368" spans="1:13" s="196" customFormat="1" ht="23.1" customHeight="1">
      <c r="A368" s="1341"/>
      <c r="B368" s="196" t="s">
        <v>2831</v>
      </c>
      <c r="C368" s="41" t="s">
        <v>851</v>
      </c>
      <c r="D368" s="1187" t="s">
        <v>2833</v>
      </c>
      <c r="F368" s="197"/>
      <c r="H368" s="197"/>
      <c r="J368" s="197" t="s">
        <v>2325</v>
      </c>
      <c r="K368" s="196" t="s">
        <v>849</v>
      </c>
      <c r="L368" s="1593"/>
      <c r="M368" s="20"/>
    </row>
    <row r="369" spans="1:14" s="196" customFormat="1" ht="23.1" customHeight="1">
      <c r="A369" s="1342"/>
      <c r="B369" s="771" t="s">
        <v>2832</v>
      </c>
      <c r="C369" s="42"/>
      <c r="D369" s="1188"/>
      <c r="E369" s="203"/>
      <c r="F369" s="202"/>
      <c r="G369" s="203"/>
      <c r="H369" s="202"/>
      <c r="I369" s="203"/>
      <c r="J369" s="202"/>
      <c r="K369" s="203"/>
      <c r="L369" s="514"/>
      <c r="M369" s="20"/>
    </row>
    <row r="370" spans="1:14" s="196" customFormat="1" ht="23.1" customHeight="1">
      <c r="A370" s="1340" t="s">
        <v>3489</v>
      </c>
      <c r="B370" s="770" t="s">
        <v>2728</v>
      </c>
      <c r="C370" s="100" t="s">
        <v>2161</v>
      </c>
      <c r="D370" s="1189" t="s">
        <v>1813</v>
      </c>
      <c r="E370" s="713" t="s">
        <v>97</v>
      </c>
      <c r="F370" s="161" t="s">
        <v>97</v>
      </c>
      <c r="G370" s="713" t="s">
        <v>97</v>
      </c>
      <c r="H370" s="161" t="s">
        <v>97</v>
      </c>
      <c r="I370" s="190">
        <v>230000</v>
      </c>
      <c r="J370" s="191" t="s">
        <v>803</v>
      </c>
      <c r="K370" s="192" t="s">
        <v>861</v>
      </c>
      <c r="L370" s="1592" t="s">
        <v>711</v>
      </c>
      <c r="M370" s="20"/>
    </row>
    <row r="371" spans="1:14" s="196" customFormat="1" ht="23.1" customHeight="1">
      <c r="A371" s="1341"/>
      <c r="B371" s="204" t="s">
        <v>2826</v>
      </c>
      <c r="C371" s="41" t="s">
        <v>851</v>
      </c>
      <c r="D371" s="1187" t="s">
        <v>2828</v>
      </c>
      <c r="E371" s="762"/>
      <c r="F371" s="46"/>
      <c r="G371" s="762"/>
      <c r="H371" s="197"/>
      <c r="I371" s="197"/>
      <c r="J371" s="197" t="s">
        <v>2325</v>
      </c>
      <c r="K371" s="196" t="s">
        <v>849</v>
      </c>
      <c r="L371" s="1593"/>
      <c r="M371" s="20"/>
      <c r="N371" s="172" t="e">
        <f>SUM(F663,F660,F657,F654,F646,F643,F640,F637,F634,F630,F621,F618,F615,F612,F609,F606,F597,F594,F591,F588,F585,F582,F573,F570,#REF!,F564,F561,F558,F549,F546,F543,F540,F537,F534,#REF!,#REF!,#REF!,F516,F513,F490,F510,F502,F499,F496,F493,F487,F484,F475,F472,F469,F466,F463,F460,F447,F444,F439,F436,F427,F424)</f>
        <v>#REF!</v>
      </c>
    </row>
    <row r="372" spans="1:14" s="196" customFormat="1" ht="23.1" customHeight="1">
      <c r="A372" s="1342"/>
      <c r="B372" s="771" t="s">
        <v>2827</v>
      </c>
      <c r="C372" s="42"/>
      <c r="D372" s="1188"/>
      <c r="E372" s="147"/>
      <c r="F372" s="143"/>
      <c r="G372" s="147"/>
      <c r="H372" s="202"/>
      <c r="I372" s="202"/>
      <c r="J372" s="202"/>
      <c r="K372" s="203"/>
      <c r="L372" s="514"/>
      <c r="M372" s="20"/>
    </row>
    <row r="373" spans="1:14" s="196" customFormat="1" ht="23.1" customHeight="1">
      <c r="A373" s="1340" t="s">
        <v>3490</v>
      </c>
      <c r="B373" s="770" t="s">
        <v>3951</v>
      </c>
      <c r="C373" s="100" t="s">
        <v>2161</v>
      </c>
      <c r="D373" s="1189" t="s">
        <v>1815</v>
      </c>
      <c r="E373" s="713" t="s">
        <v>97</v>
      </c>
      <c r="F373" s="161" t="s">
        <v>97</v>
      </c>
      <c r="G373" s="189">
        <v>230000</v>
      </c>
      <c r="H373" s="161" t="s">
        <v>97</v>
      </c>
      <c r="I373" s="161" t="s">
        <v>97</v>
      </c>
      <c r="J373" s="191" t="s">
        <v>803</v>
      </c>
      <c r="K373" s="192" t="s">
        <v>861</v>
      </c>
      <c r="L373" s="1592" t="s">
        <v>711</v>
      </c>
      <c r="M373" s="20" t="s">
        <v>443</v>
      </c>
    </row>
    <row r="374" spans="1:14" s="196" customFormat="1" ht="23.1" customHeight="1">
      <c r="A374" s="1341"/>
      <c r="B374" s="196" t="s">
        <v>3952</v>
      </c>
      <c r="C374" s="41" t="s">
        <v>851</v>
      </c>
      <c r="D374" s="1187" t="s">
        <v>3620</v>
      </c>
      <c r="F374" s="197"/>
      <c r="H374" s="197"/>
      <c r="I374" s="197"/>
      <c r="J374" s="197" t="s">
        <v>2325</v>
      </c>
      <c r="K374" s="196" t="s">
        <v>849</v>
      </c>
      <c r="L374" s="1593"/>
      <c r="M374" s="20"/>
    </row>
    <row r="375" spans="1:14" s="196" customFormat="1" ht="23.1" customHeight="1">
      <c r="A375" s="1342"/>
      <c r="B375" s="771" t="s">
        <v>3953</v>
      </c>
      <c r="C375" s="42"/>
      <c r="D375" s="1188"/>
      <c r="E375" s="203"/>
      <c r="F375" s="202"/>
      <c r="G375" s="203"/>
      <c r="H375" s="202"/>
      <c r="I375" s="202"/>
      <c r="J375" s="202"/>
      <c r="K375" s="203"/>
      <c r="L375" s="514"/>
      <c r="M375" s="20"/>
    </row>
    <row r="376" spans="1:14" s="196" customFormat="1" ht="23.1" customHeight="1">
      <c r="A376" s="1340" t="s">
        <v>3491</v>
      </c>
      <c r="B376" s="192" t="s">
        <v>3954</v>
      </c>
      <c r="C376" s="100" t="s">
        <v>2161</v>
      </c>
      <c r="D376" s="1555" t="s">
        <v>1816</v>
      </c>
      <c r="E376" s="1441" t="s">
        <v>97</v>
      </c>
      <c r="F376" s="161" t="s">
        <v>97</v>
      </c>
      <c r="G376" s="161">
        <v>406000</v>
      </c>
      <c r="H376" s="45" t="s">
        <v>97</v>
      </c>
      <c r="I376" s="1441" t="s">
        <v>97</v>
      </c>
      <c r="J376" s="191" t="s">
        <v>820</v>
      </c>
      <c r="K376" s="191" t="s">
        <v>852</v>
      </c>
      <c r="L376" s="1594" t="s">
        <v>711</v>
      </c>
      <c r="M376" s="20"/>
    </row>
    <row r="377" spans="1:14" s="196" customFormat="1" ht="23.1" customHeight="1">
      <c r="A377" s="1341"/>
      <c r="B377" s="196" t="s">
        <v>3955</v>
      </c>
      <c r="C377" s="41" t="s">
        <v>851</v>
      </c>
      <c r="D377" s="1287" t="s">
        <v>3013</v>
      </c>
      <c r="E377" s="48" t="s">
        <v>115</v>
      </c>
      <c r="F377" s="46"/>
      <c r="G377" s="46"/>
      <c r="H377" s="46" t="s">
        <v>115</v>
      </c>
      <c r="I377" s="48" t="s">
        <v>115</v>
      </c>
      <c r="J377" s="197" t="s">
        <v>768</v>
      </c>
      <c r="K377" s="197" t="s">
        <v>853</v>
      </c>
      <c r="L377" s="1593"/>
      <c r="M377" s="20"/>
    </row>
    <row r="378" spans="1:14" s="196" customFormat="1" ht="23.1" customHeight="1">
      <c r="A378" s="1341"/>
      <c r="B378" s="112" t="s">
        <v>3956</v>
      </c>
      <c r="C378" s="197"/>
      <c r="D378" s="1287" t="s">
        <v>3831</v>
      </c>
      <c r="E378" s="48"/>
      <c r="F378" s="46"/>
      <c r="G378" s="46"/>
      <c r="H378" s="46"/>
      <c r="I378" s="48"/>
      <c r="J378" s="197"/>
      <c r="K378" s="197" t="s">
        <v>854</v>
      </c>
      <c r="L378" s="1593"/>
      <c r="M378" s="20"/>
    </row>
    <row r="379" spans="1:14" s="196" customFormat="1" ht="23.1" customHeight="1">
      <c r="A379" s="1342"/>
      <c r="B379" s="901" t="s">
        <v>1816</v>
      </c>
      <c r="C379" s="42"/>
      <c r="D379" s="1288" t="s">
        <v>3830</v>
      </c>
      <c r="E379" s="47"/>
      <c r="F379" s="143"/>
      <c r="G379" s="143"/>
      <c r="H379" s="143"/>
      <c r="I379" s="47"/>
      <c r="J379" s="202"/>
      <c r="K379" s="202"/>
      <c r="L379" s="514"/>
      <c r="M379" s="20"/>
    </row>
    <row r="380" spans="1:14" s="196" customFormat="1" ht="23.1" customHeight="1">
      <c r="A380" s="1340" t="s">
        <v>3492</v>
      </c>
      <c r="B380" s="105" t="s">
        <v>3372</v>
      </c>
      <c r="C380" s="100" t="s">
        <v>850</v>
      </c>
      <c r="D380" s="1567" t="s">
        <v>1816</v>
      </c>
      <c r="E380" s="161" t="s">
        <v>97</v>
      </c>
      <c r="F380" s="161" t="s">
        <v>97</v>
      </c>
      <c r="G380" s="713" t="s">
        <v>97</v>
      </c>
      <c r="H380" s="161" t="s">
        <v>97</v>
      </c>
      <c r="I380" s="190">
        <v>230000</v>
      </c>
      <c r="J380" s="191" t="s">
        <v>803</v>
      </c>
      <c r="K380" s="192" t="s">
        <v>861</v>
      </c>
      <c r="L380" s="1592" t="s">
        <v>711</v>
      </c>
      <c r="M380" s="20"/>
    </row>
    <row r="381" spans="1:14" s="196" customFormat="1" ht="23.1" customHeight="1">
      <c r="A381" s="1341"/>
      <c r="B381" s="112" t="s">
        <v>3373</v>
      </c>
      <c r="C381" s="41" t="s">
        <v>851</v>
      </c>
      <c r="D381" s="1287" t="s">
        <v>2833</v>
      </c>
      <c r="E381" s="197"/>
      <c r="F381" s="46"/>
      <c r="G381" s="762"/>
      <c r="H381" s="197"/>
      <c r="I381" s="197"/>
      <c r="J381" s="197" t="s">
        <v>2325</v>
      </c>
      <c r="K381" s="196" t="s">
        <v>849</v>
      </c>
      <c r="L381" s="1593"/>
      <c r="M381" s="20"/>
    </row>
    <row r="382" spans="1:14" s="196" customFormat="1" ht="23.1" customHeight="1">
      <c r="A382" s="1342"/>
      <c r="B382" s="901"/>
      <c r="C382" s="42"/>
      <c r="D382" s="1569"/>
      <c r="E382" s="202"/>
      <c r="F382" s="143"/>
      <c r="G382" s="147"/>
      <c r="H382" s="202"/>
      <c r="I382" s="202"/>
      <c r="J382" s="202"/>
      <c r="K382" s="203"/>
      <c r="L382" s="514"/>
      <c r="M382" s="20"/>
    </row>
    <row r="383" spans="1:14" s="196" customFormat="1" ht="23.1" customHeight="1">
      <c r="A383" s="1333"/>
      <c r="B383" s="900"/>
      <c r="C383" s="51"/>
      <c r="D383" s="1287"/>
      <c r="F383" s="762"/>
      <c r="G383" s="762"/>
      <c r="L383" s="513"/>
      <c r="M383" s="20"/>
    </row>
    <row r="384" spans="1:14" s="196" customFormat="1" ht="23.1" customHeight="1">
      <c r="A384" s="1333"/>
      <c r="B384" s="900"/>
      <c r="C384" s="51"/>
      <c r="D384" s="1287"/>
      <c r="E384" s="762"/>
      <c r="F384" s="762"/>
      <c r="G384" s="762"/>
      <c r="H384" s="762"/>
      <c r="I384" s="762"/>
      <c r="L384" s="1575">
        <v>75</v>
      </c>
      <c r="M384" s="20"/>
    </row>
    <row r="385" spans="1:13" s="196" customFormat="1" ht="23.1" customHeight="1">
      <c r="A385" s="1334"/>
      <c r="B385" s="191"/>
      <c r="C385" s="191"/>
      <c r="D385" s="808" t="s">
        <v>278</v>
      </c>
      <c r="E385" s="1873" t="s">
        <v>279</v>
      </c>
      <c r="F385" s="1874"/>
      <c r="G385" s="1874"/>
      <c r="H385" s="1874"/>
      <c r="I385" s="1875"/>
      <c r="J385" s="1436" t="s">
        <v>281</v>
      </c>
      <c r="K385" s="181" t="s">
        <v>283</v>
      </c>
      <c r="L385" s="1589" t="s">
        <v>285</v>
      </c>
      <c r="M385" s="20"/>
    </row>
    <row r="386" spans="1:13" s="196" customFormat="1" ht="23.1" customHeight="1">
      <c r="A386" s="1335" t="s">
        <v>276</v>
      </c>
      <c r="B386" s="183" t="s">
        <v>95</v>
      </c>
      <c r="C386" s="183" t="s">
        <v>277</v>
      </c>
      <c r="D386" s="1553" t="s">
        <v>286</v>
      </c>
      <c r="E386" s="183">
        <v>2561</v>
      </c>
      <c r="F386" s="1437">
        <v>2562</v>
      </c>
      <c r="G386" s="183">
        <v>2563</v>
      </c>
      <c r="H386" s="1437">
        <v>2564</v>
      </c>
      <c r="I386" s="183">
        <v>2565</v>
      </c>
      <c r="J386" s="1437" t="s">
        <v>282</v>
      </c>
      <c r="K386" s="183" t="s">
        <v>284</v>
      </c>
      <c r="L386" s="1590" t="s">
        <v>329</v>
      </c>
      <c r="M386" s="724"/>
    </row>
    <row r="387" spans="1:13" s="196" customFormat="1" ht="23.1" customHeight="1">
      <c r="A387" s="1336"/>
      <c r="B387" s="1440"/>
      <c r="C387" s="1440"/>
      <c r="D387" s="1554" t="s">
        <v>287</v>
      </c>
      <c r="E387" s="1440" t="s">
        <v>280</v>
      </c>
      <c r="F387" s="1307" t="s">
        <v>280</v>
      </c>
      <c r="G387" s="1440" t="s">
        <v>280</v>
      </c>
      <c r="H387" s="1307" t="s">
        <v>280</v>
      </c>
      <c r="I387" s="1440" t="s">
        <v>280</v>
      </c>
      <c r="J387" s="1307"/>
      <c r="K387" s="1440"/>
      <c r="L387" s="1591" t="s">
        <v>330</v>
      </c>
      <c r="M387" s="20"/>
    </row>
    <row r="388" spans="1:13" s="196" customFormat="1" ht="23.1" customHeight="1">
      <c r="A388" s="1340" t="s">
        <v>3493</v>
      </c>
      <c r="B388" s="914" t="s">
        <v>2728</v>
      </c>
      <c r="C388" s="100" t="s">
        <v>2161</v>
      </c>
      <c r="D388" s="1555" t="s">
        <v>1816</v>
      </c>
      <c r="E388" s="703" t="s">
        <v>97</v>
      </c>
      <c r="F388" s="161" t="s">
        <v>97</v>
      </c>
      <c r="G388" s="794" t="s">
        <v>97</v>
      </c>
      <c r="H388" s="189">
        <v>230000</v>
      </c>
      <c r="I388" s="190">
        <v>230000</v>
      </c>
      <c r="J388" s="209" t="s">
        <v>803</v>
      </c>
      <c r="K388" s="191" t="s">
        <v>861</v>
      </c>
      <c r="L388" s="1592" t="s">
        <v>711</v>
      </c>
      <c r="M388" s="20"/>
    </row>
    <row r="389" spans="1:13" s="196" customFormat="1" ht="23.1" customHeight="1">
      <c r="A389" s="1341"/>
      <c r="B389" s="913" t="s">
        <v>4002</v>
      </c>
      <c r="C389" s="41" t="s">
        <v>851</v>
      </c>
      <c r="D389" s="1287" t="s">
        <v>2214</v>
      </c>
      <c r="E389" s="44"/>
      <c r="F389" s="197"/>
      <c r="G389" s="49"/>
      <c r="I389" s="197"/>
      <c r="J389" s="49" t="s">
        <v>2325</v>
      </c>
      <c r="K389" s="197" t="s">
        <v>849</v>
      </c>
      <c r="L389" s="1593"/>
      <c r="M389" s="20"/>
    </row>
    <row r="390" spans="1:13" s="196" customFormat="1" ht="23.1" customHeight="1">
      <c r="A390" s="1341"/>
      <c r="B390" s="1483"/>
      <c r="C390" s="41"/>
      <c r="D390" s="1287"/>
      <c r="E390" s="44"/>
      <c r="F390" s="197"/>
      <c r="G390" s="49"/>
      <c r="I390" s="197"/>
      <c r="J390" s="49"/>
      <c r="K390" s="197"/>
      <c r="L390" s="1593"/>
      <c r="M390" s="20"/>
    </row>
    <row r="391" spans="1:13" s="196" customFormat="1" ht="23.1" customHeight="1">
      <c r="A391" s="1342"/>
      <c r="B391" s="1484"/>
      <c r="C391" s="42"/>
      <c r="D391" s="1288"/>
      <c r="E391" s="201"/>
      <c r="F391" s="202"/>
      <c r="G391" s="212"/>
      <c r="H391" s="203"/>
      <c r="I391" s="202"/>
      <c r="J391" s="212"/>
      <c r="K391" s="202"/>
      <c r="L391" s="514"/>
      <c r="M391" s="20"/>
    </row>
    <row r="392" spans="1:13" s="196" customFormat="1" ht="23.1" customHeight="1">
      <c r="A392" s="1340" t="s">
        <v>3494</v>
      </c>
      <c r="B392" s="192" t="s">
        <v>2819</v>
      </c>
      <c r="C392" s="100" t="s">
        <v>850</v>
      </c>
      <c r="D392" s="1567" t="s">
        <v>2372</v>
      </c>
      <c r="E392" s="161" t="s">
        <v>97</v>
      </c>
      <c r="F392" s="161" t="s">
        <v>97</v>
      </c>
      <c r="G392" s="161" t="s">
        <v>97</v>
      </c>
      <c r="H392" s="189">
        <v>230000</v>
      </c>
      <c r="I392" s="190">
        <v>230000</v>
      </c>
      <c r="J392" s="191" t="s">
        <v>803</v>
      </c>
      <c r="K392" s="192" t="s">
        <v>861</v>
      </c>
      <c r="L392" s="1592" t="s">
        <v>711</v>
      </c>
      <c r="M392" s="20"/>
    </row>
    <row r="393" spans="1:13" s="196" customFormat="1" ht="23.1" customHeight="1">
      <c r="A393" s="1341"/>
      <c r="B393" s="196" t="s">
        <v>2835</v>
      </c>
      <c r="C393" s="41" t="s">
        <v>851</v>
      </c>
      <c r="D393" s="1287" t="s">
        <v>2214</v>
      </c>
      <c r="E393" s="197"/>
      <c r="F393" s="46"/>
      <c r="G393" s="46"/>
      <c r="I393" s="197"/>
      <c r="J393" s="197" t="s">
        <v>2325</v>
      </c>
      <c r="K393" s="196" t="s">
        <v>849</v>
      </c>
      <c r="L393" s="1593"/>
      <c r="M393" s="20"/>
    </row>
    <row r="394" spans="1:13" s="196" customFormat="1" ht="23.1" customHeight="1">
      <c r="A394" s="1342"/>
      <c r="B394" s="1485" t="s">
        <v>2836</v>
      </c>
      <c r="C394" s="42"/>
      <c r="D394" s="1569"/>
      <c r="E394" s="202"/>
      <c r="F394" s="143"/>
      <c r="G394" s="143"/>
      <c r="I394" s="197"/>
      <c r="J394" s="202"/>
      <c r="K394" s="203"/>
      <c r="L394" s="514"/>
      <c r="M394" s="20"/>
    </row>
    <row r="395" spans="1:13" s="196" customFormat="1" ht="23.1" customHeight="1">
      <c r="A395" s="1340" t="s">
        <v>3495</v>
      </c>
      <c r="B395" s="947" t="s">
        <v>2763</v>
      </c>
      <c r="C395" s="1577" t="s">
        <v>850</v>
      </c>
      <c r="D395" s="1578" t="s">
        <v>1818</v>
      </c>
      <c r="E395" s="1309" t="s">
        <v>97</v>
      </c>
      <c r="F395" s="1309" t="s">
        <v>97</v>
      </c>
      <c r="G395" s="1579">
        <v>230000</v>
      </c>
      <c r="H395" s="1309" t="s">
        <v>97</v>
      </c>
      <c r="I395" s="1309" t="s">
        <v>97</v>
      </c>
      <c r="J395" s="844" t="s">
        <v>803</v>
      </c>
      <c r="K395" s="850" t="s">
        <v>861</v>
      </c>
      <c r="L395" s="1597" t="s">
        <v>711</v>
      </c>
      <c r="M395" s="20"/>
    </row>
    <row r="396" spans="1:13" s="196" customFormat="1" ht="23.1" customHeight="1">
      <c r="A396" s="1341"/>
      <c r="B396" s="846" t="s">
        <v>2837</v>
      </c>
      <c r="C396" s="1580" t="s">
        <v>851</v>
      </c>
      <c r="D396" s="1581" t="s">
        <v>3832</v>
      </c>
      <c r="E396" s="851"/>
      <c r="F396" s="851"/>
      <c r="G396" s="847"/>
      <c r="H396" s="851"/>
      <c r="I396" s="851"/>
      <c r="J396" s="847" t="s">
        <v>2325</v>
      </c>
      <c r="K396" s="852" t="s">
        <v>849</v>
      </c>
      <c r="L396" s="1598"/>
      <c r="M396" s="20"/>
    </row>
    <row r="397" spans="1:13" s="196" customFormat="1" ht="23.1" customHeight="1">
      <c r="A397" s="1342"/>
      <c r="B397" s="1582" t="s">
        <v>3833</v>
      </c>
      <c r="C397" s="1583"/>
      <c r="D397" s="1584"/>
      <c r="E397" s="853"/>
      <c r="F397" s="853"/>
      <c r="G397" s="848"/>
      <c r="H397" s="853"/>
      <c r="I397" s="853"/>
      <c r="J397" s="848"/>
      <c r="K397" s="1585"/>
      <c r="L397" s="1599"/>
      <c r="M397" s="20"/>
    </row>
    <row r="398" spans="1:13" s="196" customFormat="1" ht="23.1" customHeight="1">
      <c r="A398" s="1340" t="s">
        <v>3496</v>
      </c>
      <c r="B398" s="914" t="s">
        <v>2728</v>
      </c>
      <c r="C398" s="100" t="s">
        <v>2161</v>
      </c>
      <c r="D398" s="1567" t="s">
        <v>1818</v>
      </c>
      <c r="E398" s="161" t="s">
        <v>97</v>
      </c>
      <c r="F398" s="161" t="s">
        <v>97</v>
      </c>
      <c r="G398" s="161" t="s">
        <v>97</v>
      </c>
      <c r="H398" s="189">
        <v>230000</v>
      </c>
      <c r="I398" s="190">
        <v>230000</v>
      </c>
      <c r="J398" s="191" t="s">
        <v>803</v>
      </c>
      <c r="K398" s="192" t="s">
        <v>861</v>
      </c>
      <c r="L398" s="1592" t="s">
        <v>711</v>
      </c>
      <c r="M398" s="20">
        <v>76</v>
      </c>
    </row>
    <row r="399" spans="1:13" s="196" customFormat="1" ht="23.1" customHeight="1">
      <c r="A399" s="1341"/>
      <c r="B399" s="44" t="s">
        <v>3374</v>
      </c>
      <c r="C399" s="41" t="s">
        <v>851</v>
      </c>
      <c r="D399" s="1568" t="s">
        <v>2214</v>
      </c>
      <c r="E399" s="46"/>
      <c r="F399" s="46"/>
      <c r="G399" s="46"/>
      <c r="I399" s="197"/>
      <c r="J399" s="197" t="s">
        <v>2325</v>
      </c>
      <c r="K399" s="196" t="s">
        <v>849</v>
      </c>
      <c r="L399" s="1593"/>
      <c r="M399" s="20"/>
    </row>
    <row r="400" spans="1:13" s="196" customFormat="1" ht="23.1" customHeight="1">
      <c r="A400" s="1342"/>
      <c r="B400" s="946" t="s">
        <v>3375</v>
      </c>
      <c r="C400" s="42"/>
      <c r="D400" s="1569"/>
      <c r="E400" s="143"/>
      <c r="F400" s="143"/>
      <c r="G400" s="143"/>
      <c r="I400" s="197"/>
      <c r="J400" s="202"/>
      <c r="K400" s="203"/>
      <c r="L400" s="514"/>
      <c r="M400" s="20"/>
    </row>
    <row r="401" spans="1:13" s="196" customFormat="1" ht="23.1" customHeight="1">
      <c r="A401" s="1340" t="s">
        <v>3497</v>
      </c>
      <c r="B401" s="191" t="s">
        <v>3834</v>
      </c>
      <c r="C401" s="100" t="s">
        <v>850</v>
      </c>
      <c r="D401" s="1243" t="s">
        <v>1821</v>
      </c>
      <c r="E401" s="703" t="s">
        <v>97</v>
      </c>
      <c r="F401" s="161" t="s">
        <v>97</v>
      </c>
      <c r="G401" s="189">
        <v>230000</v>
      </c>
      <c r="H401" s="161" t="s">
        <v>97</v>
      </c>
      <c r="I401" s="161" t="s">
        <v>97</v>
      </c>
      <c r="J401" s="191" t="s">
        <v>803</v>
      </c>
      <c r="K401" s="192" t="s">
        <v>861</v>
      </c>
      <c r="L401" s="1592" t="s">
        <v>711</v>
      </c>
      <c r="M401" s="20"/>
    </row>
    <row r="402" spans="1:13" s="196" customFormat="1" ht="23.1" customHeight="1">
      <c r="A402" s="1341"/>
      <c r="B402" s="197" t="s">
        <v>3962</v>
      </c>
      <c r="C402" s="41" t="s">
        <v>851</v>
      </c>
      <c r="D402" s="1244"/>
      <c r="E402" s="48"/>
      <c r="F402" s="197"/>
      <c r="H402" s="46"/>
      <c r="I402" s="46"/>
      <c r="J402" s="197" t="s">
        <v>2325</v>
      </c>
      <c r="K402" s="196" t="s">
        <v>849</v>
      </c>
      <c r="L402" s="1593"/>
      <c r="M402" s="20"/>
    </row>
    <row r="403" spans="1:13" s="196" customFormat="1" ht="23.1" customHeight="1">
      <c r="A403" s="1342"/>
      <c r="B403" s="202"/>
      <c r="C403" s="42"/>
      <c r="D403" s="1556"/>
      <c r="E403" s="47"/>
      <c r="F403" s="202"/>
      <c r="G403" s="203"/>
      <c r="H403" s="143"/>
      <c r="I403" s="143"/>
      <c r="J403" s="202"/>
      <c r="K403" s="203"/>
      <c r="L403" s="514"/>
      <c r="M403" s="20"/>
    </row>
    <row r="404" spans="1:13" s="196" customFormat="1" ht="23.1" customHeight="1">
      <c r="A404" s="1340" t="s">
        <v>3498</v>
      </c>
      <c r="B404" s="191" t="s">
        <v>2819</v>
      </c>
      <c r="C404" s="100" t="s">
        <v>850</v>
      </c>
      <c r="D404" s="1243" t="s">
        <v>1821</v>
      </c>
      <c r="E404" s="703" t="s">
        <v>97</v>
      </c>
      <c r="F404" s="161" t="s">
        <v>97</v>
      </c>
      <c r="G404" s="189">
        <v>230000</v>
      </c>
      <c r="H404" s="190">
        <v>230000</v>
      </c>
      <c r="I404" s="190">
        <v>230000</v>
      </c>
      <c r="J404" s="191" t="s">
        <v>803</v>
      </c>
      <c r="K404" s="192" t="s">
        <v>861</v>
      </c>
      <c r="L404" s="1592" t="s">
        <v>711</v>
      </c>
      <c r="M404" s="20"/>
    </row>
    <row r="405" spans="1:13" s="196" customFormat="1" ht="23.1" customHeight="1">
      <c r="A405" s="1341"/>
      <c r="B405" s="197" t="s">
        <v>3297</v>
      </c>
      <c r="C405" s="41" t="s">
        <v>851</v>
      </c>
      <c r="D405" s="1244" t="s">
        <v>3462</v>
      </c>
      <c r="E405" s="48"/>
      <c r="F405" s="197"/>
      <c r="H405" s="197"/>
      <c r="I405" s="197"/>
      <c r="J405" s="197" t="s">
        <v>2325</v>
      </c>
      <c r="K405" s="196" t="s">
        <v>849</v>
      </c>
      <c r="L405" s="1593"/>
      <c r="M405" s="20"/>
    </row>
    <row r="406" spans="1:13" s="196" customFormat="1" ht="23.1" customHeight="1">
      <c r="A406" s="1342"/>
      <c r="B406" s="202" t="s">
        <v>3298</v>
      </c>
      <c r="C406" s="42"/>
      <c r="D406" s="1556" t="s">
        <v>2865</v>
      </c>
      <c r="E406" s="47"/>
      <c r="F406" s="202"/>
      <c r="G406" s="203"/>
      <c r="H406" s="202"/>
      <c r="I406" s="202"/>
      <c r="J406" s="202"/>
      <c r="K406" s="203"/>
      <c r="L406" s="514"/>
      <c r="M406" s="20"/>
    </row>
    <row r="407" spans="1:13" s="196" customFormat="1" ht="23.1" customHeight="1">
      <c r="A407" s="1333"/>
      <c r="C407" s="51"/>
      <c r="D407" s="1244"/>
      <c r="E407" s="762"/>
      <c r="L407" s="513"/>
      <c r="M407" s="20"/>
    </row>
    <row r="408" spans="1:13" s="196" customFormat="1" ht="23.1" customHeight="1">
      <c r="A408" s="1333"/>
      <c r="D408" s="1244"/>
      <c r="F408" s="172"/>
      <c r="G408" s="172"/>
      <c r="H408" s="172"/>
      <c r="I408" s="172"/>
      <c r="L408" s="1576">
        <v>76</v>
      </c>
      <c r="M408" s="20"/>
    </row>
    <row r="409" spans="1:13" s="196" customFormat="1" ht="23.1" customHeight="1">
      <c r="A409" s="1334"/>
      <c r="B409" s="191"/>
      <c r="C409" s="191"/>
      <c r="D409" s="808" t="s">
        <v>278</v>
      </c>
      <c r="E409" s="1873" t="s">
        <v>279</v>
      </c>
      <c r="F409" s="1874"/>
      <c r="G409" s="1874"/>
      <c r="H409" s="1874"/>
      <c r="I409" s="1875"/>
      <c r="J409" s="1436" t="s">
        <v>281</v>
      </c>
      <c r="K409" s="181" t="s">
        <v>283</v>
      </c>
      <c r="L409" s="1589" t="s">
        <v>285</v>
      </c>
      <c r="M409" s="20"/>
    </row>
    <row r="410" spans="1:13" s="196" customFormat="1" ht="23.1" customHeight="1">
      <c r="A410" s="1335" t="s">
        <v>276</v>
      </c>
      <c r="B410" s="183" t="s">
        <v>95</v>
      </c>
      <c r="C410" s="183" t="s">
        <v>277</v>
      </c>
      <c r="D410" s="1553" t="s">
        <v>286</v>
      </c>
      <c r="E410" s="183">
        <v>2561</v>
      </c>
      <c r="F410" s="1437">
        <v>2562</v>
      </c>
      <c r="G410" s="183">
        <v>2563</v>
      </c>
      <c r="H410" s="1437">
        <v>2564</v>
      </c>
      <c r="I410" s="183">
        <v>2565</v>
      </c>
      <c r="J410" s="1437" t="s">
        <v>282</v>
      </c>
      <c r="K410" s="183" t="s">
        <v>284</v>
      </c>
      <c r="L410" s="1590" t="s">
        <v>329</v>
      </c>
      <c r="M410" s="20"/>
    </row>
    <row r="411" spans="1:13" s="196" customFormat="1" ht="23.1" customHeight="1">
      <c r="A411" s="1336"/>
      <c r="B411" s="1440"/>
      <c r="C411" s="1440"/>
      <c r="D411" s="1554" t="s">
        <v>287</v>
      </c>
      <c r="E411" s="1440" t="s">
        <v>280</v>
      </c>
      <c r="F411" s="1307" t="s">
        <v>280</v>
      </c>
      <c r="G411" s="1440" t="s">
        <v>280</v>
      </c>
      <c r="H411" s="1307" t="s">
        <v>280</v>
      </c>
      <c r="I411" s="1440" t="s">
        <v>280</v>
      </c>
      <c r="J411" s="1307"/>
      <c r="K411" s="1440"/>
      <c r="L411" s="1591" t="s">
        <v>330</v>
      </c>
      <c r="M411" s="20"/>
    </row>
    <row r="412" spans="1:13" s="196" customFormat="1" ht="23.1" customHeight="1">
      <c r="A412" s="1340" t="s">
        <v>3499</v>
      </c>
      <c r="B412" s="737" t="s">
        <v>3303</v>
      </c>
      <c r="C412" s="41" t="s">
        <v>2161</v>
      </c>
      <c r="D412" s="1187" t="s">
        <v>2222</v>
      </c>
      <c r="E412" s="161" t="s">
        <v>97</v>
      </c>
      <c r="F412" s="714" t="s">
        <v>97</v>
      </c>
      <c r="G412" s="161" t="s">
        <v>97</v>
      </c>
      <c r="H412" s="205">
        <v>230000</v>
      </c>
      <c r="I412" s="205">
        <v>230000</v>
      </c>
      <c r="J412" s="197" t="s">
        <v>803</v>
      </c>
      <c r="K412" s="196" t="s">
        <v>861</v>
      </c>
      <c r="L412" s="1594" t="s">
        <v>711</v>
      </c>
      <c r="M412" s="20"/>
    </row>
    <row r="413" spans="1:13" s="196" customFormat="1" ht="23.1" customHeight="1">
      <c r="A413" s="1341"/>
      <c r="B413" s="737" t="s">
        <v>3304</v>
      </c>
      <c r="C413" s="41" t="s">
        <v>851</v>
      </c>
      <c r="D413" s="1187" t="s">
        <v>2856</v>
      </c>
      <c r="E413" s="46"/>
      <c r="G413" s="197"/>
      <c r="H413" s="197"/>
      <c r="I413" s="197"/>
      <c r="J413" s="197" t="s">
        <v>2325</v>
      </c>
      <c r="K413" s="196" t="s">
        <v>849</v>
      </c>
      <c r="L413" s="1593"/>
      <c r="M413" s="20"/>
    </row>
    <row r="414" spans="1:13" s="196" customFormat="1" ht="23.1" customHeight="1">
      <c r="A414" s="1342"/>
      <c r="B414" s="737"/>
      <c r="C414" s="41"/>
      <c r="D414" s="1187" t="s">
        <v>3299</v>
      </c>
      <c r="E414" s="46"/>
      <c r="G414" s="197"/>
      <c r="H414" s="197"/>
      <c r="I414" s="197"/>
      <c r="J414" s="197"/>
      <c r="L414" s="1593"/>
      <c r="M414" s="20"/>
    </row>
    <row r="415" spans="1:13" s="196" customFormat="1" ht="23.1" customHeight="1">
      <c r="A415" s="1341" t="s">
        <v>3500</v>
      </c>
      <c r="B415" s="770" t="s">
        <v>2728</v>
      </c>
      <c r="C415" s="100" t="s">
        <v>2161</v>
      </c>
      <c r="D415" s="1555" t="s">
        <v>2217</v>
      </c>
      <c r="E415" s="703" t="s">
        <v>97</v>
      </c>
      <c r="F415" s="703" t="s">
        <v>97</v>
      </c>
      <c r="G415" s="190">
        <v>230000</v>
      </c>
      <c r="H415" s="161" t="s">
        <v>97</v>
      </c>
      <c r="I415" s="161" t="s">
        <v>97</v>
      </c>
      <c r="J415" s="192" t="s">
        <v>803</v>
      </c>
      <c r="K415" s="191" t="s">
        <v>861</v>
      </c>
      <c r="L415" s="1592" t="s">
        <v>711</v>
      </c>
      <c r="M415" s="20"/>
    </row>
    <row r="416" spans="1:13" s="196" customFormat="1" ht="23.1" customHeight="1">
      <c r="A416" s="1341"/>
      <c r="B416" s="43" t="s">
        <v>3963</v>
      </c>
      <c r="C416" s="41" t="s">
        <v>851</v>
      </c>
      <c r="D416" s="1287" t="s">
        <v>3835</v>
      </c>
      <c r="E416" s="48"/>
      <c r="F416" s="48"/>
      <c r="G416" s="197"/>
      <c r="H416" s="197"/>
      <c r="I416" s="197"/>
      <c r="J416" s="196" t="s">
        <v>2325</v>
      </c>
      <c r="K416" s="197" t="s">
        <v>849</v>
      </c>
      <c r="L416" s="1593"/>
      <c r="M416" s="20"/>
    </row>
    <row r="417" spans="1:13" s="196" customFormat="1" ht="23.1" customHeight="1">
      <c r="A417" s="1341"/>
      <c r="B417" s="253" t="s">
        <v>3964</v>
      </c>
      <c r="C417" s="42"/>
      <c r="D417" s="1288"/>
      <c r="E417" s="47"/>
      <c r="F417" s="47"/>
      <c r="G417" s="202"/>
      <c r="H417" s="202"/>
      <c r="I417" s="202"/>
      <c r="J417" s="203"/>
      <c r="K417" s="202"/>
      <c r="L417" s="514"/>
      <c r="M417" s="20"/>
    </row>
    <row r="418" spans="1:13" s="196" customFormat="1" ht="23.1" customHeight="1">
      <c r="A418" s="1340" t="s">
        <v>3501</v>
      </c>
      <c r="B418" s="910" t="s">
        <v>2728</v>
      </c>
      <c r="C418" s="100" t="s">
        <v>2161</v>
      </c>
      <c r="D418" s="1555" t="s">
        <v>2217</v>
      </c>
      <c r="E418" s="161" t="s">
        <v>97</v>
      </c>
      <c r="F418" s="713" t="s">
        <v>97</v>
      </c>
      <c r="G418" s="161" t="s">
        <v>97</v>
      </c>
      <c r="H418" s="190">
        <v>230000</v>
      </c>
      <c r="I418" s="190">
        <v>230000</v>
      </c>
      <c r="J418" s="191" t="s">
        <v>803</v>
      </c>
      <c r="K418" s="192" t="s">
        <v>861</v>
      </c>
      <c r="L418" s="1592" t="s">
        <v>711</v>
      </c>
      <c r="M418" s="20"/>
    </row>
    <row r="419" spans="1:13" s="196" customFormat="1" ht="23.1" customHeight="1">
      <c r="A419" s="1341"/>
      <c r="B419" s="911" t="s">
        <v>2730</v>
      </c>
      <c r="C419" s="41" t="s">
        <v>851</v>
      </c>
      <c r="D419" s="1287" t="s">
        <v>2214</v>
      </c>
      <c r="E419" s="46"/>
      <c r="G419" s="197"/>
      <c r="H419" s="197"/>
      <c r="I419" s="197"/>
      <c r="J419" s="197" t="s">
        <v>2325</v>
      </c>
      <c r="K419" s="196" t="s">
        <v>849</v>
      </c>
      <c r="L419" s="1593"/>
      <c r="M419" s="20"/>
    </row>
    <row r="420" spans="1:13" s="196" customFormat="1" ht="23.1" customHeight="1">
      <c r="A420" s="1342"/>
      <c r="B420" s="912" t="s">
        <v>2840</v>
      </c>
      <c r="C420" s="42"/>
      <c r="D420" s="1288"/>
      <c r="E420" s="143"/>
      <c r="F420" s="203"/>
      <c r="G420" s="202"/>
      <c r="H420" s="202"/>
      <c r="I420" s="202"/>
      <c r="J420" s="202"/>
      <c r="K420" s="203"/>
      <c r="L420" s="514"/>
      <c r="M420" s="20"/>
    </row>
    <row r="421" spans="1:13" s="196" customFormat="1" ht="23.1" customHeight="1">
      <c r="A421" s="1340" t="s">
        <v>3502</v>
      </c>
      <c r="B421" s="910" t="s">
        <v>2728</v>
      </c>
      <c r="C421" s="100" t="s">
        <v>2161</v>
      </c>
      <c r="D421" s="1555" t="s">
        <v>2217</v>
      </c>
      <c r="E421" s="161" t="s">
        <v>97</v>
      </c>
      <c r="F421" s="713" t="s">
        <v>97</v>
      </c>
      <c r="G421" s="161" t="s">
        <v>97</v>
      </c>
      <c r="H421" s="190">
        <v>230000</v>
      </c>
      <c r="I421" s="190">
        <v>230000</v>
      </c>
      <c r="J421" s="191" t="s">
        <v>803</v>
      </c>
      <c r="K421" s="192" t="s">
        <v>861</v>
      </c>
      <c r="L421" s="1592" t="s">
        <v>711</v>
      </c>
      <c r="M421" s="20"/>
    </row>
    <row r="422" spans="1:13" s="196" customFormat="1" ht="23.1" customHeight="1">
      <c r="A422" s="1341"/>
      <c r="B422" s="1587" t="s">
        <v>3300</v>
      </c>
      <c r="C422" s="41" t="s">
        <v>851</v>
      </c>
      <c r="D422" s="1287" t="s">
        <v>2214</v>
      </c>
      <c r="E422" s="46"/>
      <c r="G422" s="197"/>
      <c r="H422" s="197"/>
      <c r="I422" s="197"/>
      <c r="J422" s="197" t="s">
        <v>2325</v>
      </c>
      <c r="K422" s="196" t="s">
        <v>849</v>
      </c>
      <c r="L422" s="1593"/>
      <c r="M422" s="20"/>
    </row>
    <row r="423" spans="1:13" s="196" customFormat="1" ht="23.1" customHeight="1">
      <c r="A423" s="1342"/>
      <c r="B423" s="912"/>
      <c r="C423" s="42"/>
      <c r="D423" s="1288"/>
      <c r="E423" s="143"/>
      <c r="F423" s="203"/>
      <c r="G423" s="202"/>
      <c r="H423" s="202"/>
      <c r="I423" s="202"/>
      <c r="J423" s="202"/>
      <c r="K423" s="203"/>
      <c r="L423" s="514"/>
      <c r="M423" s="20"/>
    </row>
    <row r="424" spans="1:13" s="196" customFormat="1" ht="23.1" customHeight="1">
      <c r="A424" s="1340" t="s">
        <v>3503</v>
      </c>
      <c r="B424" s="1586" t="s">
        <v>3836</v>
      </c>
      <c r="C424" s="100" t="s">
        <v>2161</v>
      </c>
      <c r="D424" s="1189" t="s">
        <v>2217</v>
      </c>
      <c r="E424" s="703" t="s">
        <v>97</v>
      </c>
      <c r="F424" s="703" t="s">
        <v>97</v>
      </c>
      <c r="G424" s="190">
        <v>415000</v>
      </c>
      <c r="H424" s="703" t="s">
        <v>97</v>
      </c>
      <c r="I424" s="703" t="s">
        <v>97</v>
      </c>
      <c r="J424" s="191" t="s">
        <v>803</v>
      </c>
      <c r="K424" s="192" t="s">
        <v>861</v>
      </c>
      <c r="L424" s="1592" t="s">
        <v>711</v>
      </c>
      <c r="M424" s="20" t="s">
        <v>443</v>
      </c>
    </row>
    <row r="425" spans="1:13" s="196" customFormat="1" ht="23.1" customHeight="1">
      <c r="A425" s="1341"/>
      <c r="B425" s="737" t="s">
        <v>3965</v>
      </c>
      <c r="C425" s="41" t="s">
        <v>851</v>
      </c>
      <c r="D425" s="1187"/>
      <c r="E425" s="48"/>
      <c r="F425" s="48"/>
      <c r="G425" s="197"/>
      <c r="H425" s="48"/>
      <c r="I425" s="48"/>
      <c r="J425" s="197" t="s">
        <v>2325</v>
      </c>
      <c r="K425" s="196" t="s">
        <v>849</v>
      </c>
      <c r="L425" s="1593"/>
      <c r="M425" s="20"/>
    </row>
    <row r="426" spans="1:13" s="196" customFormat="1" ht="23.1" customHeight="1">
      <c r="A426" s="1342"/>
      <c r="B426" s="771"/>
      <c r="C426" s="42"/>
      <c r="D426" s="1188"/>
      <c r="E426" s="47"/>
      <c r="F426" s="47"/>
      <c r="G426" s="202"/>
      <c r="H426" s="47"/>
      <c r="I426" s="47"/>
      <c r="J426" s="202"/>
      <c r="K426" s="203"/>
      <c r="L426" s="514"/>
      <c r="M426" s="20"/>
    </row>
    <row r="427" spans="1:13" s="196" customFormat="1" ht="23.1" customHeight="1">
      <c r="A427" s="1340" t="s">
        <v>3504</v>
      </c>
      <c r="B427" s="770" t="s">
        <v>2841</v>
      </c>
      <c r="C427" s="100" t="s">
        <v>2161</v>
      </c>
      <c r="D427" s="1189" t="s">
        <v>2845</v>
      </c>
      <c r="E427" s="703" t="s">
        <v>97</v>
      </c>
      <c r="F427" s="703" t="s">
        <v>97</v>
      </c>
      <c r="G427" s="161" t="s">
        <v>97</v>
      </c>
      <c r="H427" s="190">
        <v>120000</v>
      </c>
      <c r="I427" s="190">
        <v>120000</v>
      </c>
      <c r="J427" s="191" t="s">
        <v>803</v>
      </c>
      <c r="K427" s="192" t="s">
        <v>861</v>
      </c>
      <c r="L427" s="1592" t="s">
        <v>711</v>
      </c>
      <c r="M427" s="20"/>
    </row>
    <row r="428" spans="1:13" s="196" customFormat="1" ht="23.1" customHeight="1">
      <c r="A428" s="1341"/>
      <c r="B428" s="737" t="s">
        <v>3301</v>
      </c>
      <c r="C428" s="41" t="s">
        <v>851</v>
      </c>
      <c r="D428" s="1187" t="s">
        <v>2846</v>
      </c>
      <c r="E428" s="48"/>
      <c r="F428" s="48"/>
      <c r="G428" s="197"/>
      <c r="H428" s="197"/>
      <c r="I428" s="197"/>
      <c r="J428" s="197" t="s">
        <v>2325</v>
      </c>
      <c r="K428" s="196" t="s">
        <v>849</v>
      </c>
      <c r="L428" s="1593"/>
      <c r="M428" s="20"/>
    </row>
    <row r="429" spans="1:13" s="196" customFormat="1" ht="23.1" customHeight="1">
      <c r="A429" s="1342"/>
      <c r="B429" s="771" t="s">
        <v>3302</v>
      </c>
      <c r="C429" s="42"/>
      <c r="D429" s="1188"/>
      <c r="E429" s="47"/>
      <c r="F429" s="47"/>
      <c r="G429" s="202"/>
      <c r="H429" s="202"/>
      <c r="I429" s="202"/>
      <c r="J429" s="202"/>
      <c r="K429" s="203"/>
      <c r="L429" s="514"/>
      <c r="M429" s="20"/>
    </row>
    <row r="430" spans="1:13" s="196" customFormat="1" ht="23.1" customHeight="1">
      <c r="A430" s="1335"/>
      <c r="B430" s="737"/>
      <c r="C430" s="51"/>
      <c r="D430" s="1287"/>
      <c r="E430" s="762"/>
      <c r="F430" s="762"/>
      <c r="L430" s="513"/>
      <c r="M430" s="20"/>
    </row>
    <row r="431" spans="1:13" s="196" customFormat="1" ht="23.1" customHeight="1">
      <c r="A431" s="1335"/>
      <c r="D431" s="813"/>
      <c r="L431" s="513"/>
      <c r="M431" s="20"/>
    </row>
    <row r="432" spans="1:13" s="196" customFormat="1" ht="23.1" customHeight="1">
      <c r="A432" s="1335"/>
      <c r="D432" s="813"/>
      <c r="L432" s="1576">
        <v>77</v>
      </c>
      <c r="M432" s="20"/>
    </row>
    <row r="433" spans="1:13" s="196" customFormat="1" ht="23.1" customHeight="1">
      <c r="A433" s="1334"/>
      <c r="B433" s="191"/>
      <c r="C433" s="191"/>
      <c r="D433" s="808" t="s">
        <v>278</v>
      </c>
      <c r="E433" s="1873" t="s">
        <v>279</v>
      </c>
      <c r="F433" s="1874"/>
      <c r="G433" s="1874"/>
      <c r="H433" s="1874"/>
      <c r="I433" s="1875"/>
      <c r="J433" s="1436" t="s">
        <v>281</v>
      </c>
      <c r="K433" s="181" t="s">
        <v>283</v>
      </c>
      <c r="L433" s="1589" t="s">
        <v>285</v>
      </c>
      <c r="M433" s="20"/>
    </row>
    <row r="434" spans="1:13" s="196" customFormat="1" ht="23.1" customHeight="1">
      <c r="A434" s="1335" t="s">
        <v>276</v>
      </c>
      <c r="B434" s="183" t="s">
        <v>95</v>
      </c>
      <c r="C434" s="183" t="s">
        <v>277</v>
      </c>
      <c r="D434" s="1553" t="s">
        <v>286</v>
      </c>
      <c r="E434" s="183">
        <v>2561</v>
      </c>
      <c r="F434" s="1437">
        <v>2562</v>
      </c>
      <c r="G434" s="183">
        <v>2563</v>
      </c>
      <c r="H434" s="1437">
        <v>2564</v>
      </c>
      <c r="I434" s="183">
        <v>2565</v>
      </c>
      <c r="J434" s="1437" t="s">
        <v>282</v>
      </c>
      <c r="K434" s="183" t="s">
        <v>284</v>
      </c>
      <c r="L434" s="1590" t="s">
        <v>329</v>
      </c>
      <c r="M434" s="20"/>
    </row>
    <row r="435" spans="1:13" s="196" customFormat="1" ht="23.1" customHeight="1">
      <c r="A435" s="1336"/>
      <c r="B435" s="1440"/>
      <c r="C435" s="1440"/>
      <c r="D435" s="1554" t="s">
        <v>287</v>
      </c>
      <c r="E435" s="1440" t="s">
        <v>280</v>
      </c>
      <c r="F435" s="1307" t="s">
        <v>280</v>
      </c>
      <c r="G435" s="1440" t="s">
        <v>280</v>
      </c>
      <c r="H435" s="1307" t="s">
        <v>280</v>
      </c>
      <c r="I435" s="1440" t="s">
        <v>280</v>
      </c>
      <c r="J435" s="1307"/>
      <c r="K435" s="1440"/>
      <c r="L435" s="1591" t="s">
        <v>330</v>
      </c>
      <c r="M435" s="20">
        <v>69</v>
      </c>
    </row>
    <row r="436" spans="1:13" s="196" customFormat="1" ht="23.1" customHeight="1">
      <c r="A436" s="1341" t="s">
        <v>3505</v>
      </c>
      <c r="B436" s="770" t="s">
        <v>2841</v>
      </c>
      <c r="C436" s="100" t="s">
        <v>2161</v>
      </c>
      <c r="D436" s="1189" t="s">
        <v>2845</v>
      </c>
      <c r="E436" s="703" t="s">
        <v>97</v>
      </c>
      <c r="F436" s="703" t="s">
        <v>97</v>
      </c>
      <c r="G436" s="190">
        <v>230000</v>
      </c>
      <c r="H436" s="190">
        <v>230000</v>
      </c>
      <c r="I436" s="161" t="s">
        <v>97</v>
      </c>
      <c r="J436" s="191" t="s">
        <v>803</v>
      </c>
      <c r="K436" s="192" t="s">
        <v>861</v>
      </c>
      <c r="L436" s="1592" t="s">
        <v>711</v>
      </c>
      <c r="M436" s="20"/>
    </row>
    <row r="437" spans="1:13" s="196" customFormat="1" ht="23.1" customHeight="1">
      <c r="A437" s="1341"/>
      <c r="B437" s="737" t="s">
        <v>2843</v>
      </c>
      <c r="C437" s="41" t="s">
        <v>851</v>
      </c>
      <c r="D437" s="1187" t="s">
        <v>2214</v>
      </c>
      <c r="E437" s="48"/>
      <c r="F437" s="48"/>
      <c r="G437" s="197"/>
      <c r="H437" s="197"/>
      <c r="I437" s="197"/>
      <c r="J437" s="197" t="s">
        <v>2325</v>
      </c>
      <c r="K437" s="196" t="s">
        <v>849</v>
      </c>
      <c r="L437" s="1593"/>
      <c r="M437" s="20"/>
    </row>
    <row r="438" spans="1:13" s="196" customFormat="1" ht="23.1" customHeight="1">
      <c r="A438" s="1341"/>
      <c r="B438" s="771" t="s">
        <v>2844</v>
      </c>
      <c r="C438" s="42"/>
      <c r="D438" s="1188"/>
      <c r="E438" s="47"/>
      <c r="F438" s="47"/>
      <c r="G438" s="202"/>
      <c r="H438" s="202"/>
      <c r="I438" s="202"/>
      <c r="J438" s="202"/>
      <c r="K438" s="203"/>
      <c r="L438" s="514"/>
      <c r="M438" s="20"/>
    </row>
    <row r="439" spans="1:13" s="196" customFormat="1" ht="23.1" customHeight="1">
      <c r="A439" s="1340" t="s">
        <v>3506</v>
      </c>
      <c r="B439" s="191" t="s">
        <v>2398</v>
      </c>
      <c r="C439" s="61" t="s">
        <v>850</v>
      </c>
      <c r="D439" s="1557" t="s">
        <v>1822</v>
      </c>
      <c r="E439" s="1441" t="s">
        <v>97</v>
      </c>
      <c r="F439" s="703" t="s">
        <v>97</v>
      </c>
      <c r="G439" s="703">
        <v>100000</v>
      </c>
      <c r="H439" s="1441" t="s">
        <v>97</v>
      </c>
      <c r="I439" s="1441" t="s">
        <v>97</v>
      </c>
      <c r="J439" s="191" t="s">
        <v>820</v>
      </c>
      <c r="K439" s="198" t="s">
        <v>2394</v>
      </c>
      <c r="L439" s="1592" t="s">
        <v>711</v>
      </c>
      <c r="M439" s="20"/>
    </row>
    <row r="440" spans="1:13" s="196" customFormat="1" ht="23.1" customHeight="1">
      <c r="A440" s="1341"/>
      <c r="B440" s="197" t="s">
        <v>2399</v>
      </c>
      <c r="C440" s="119" t="s">
        <v>2400</v>
      </c>
      <c r="D440" s="949" t="s">
        <v>2478</v>
      </c>
      <c r="E440" s="48" t="s">
        <v>115</v>
      </c>
      <c r="F440" s="48"/>
      <c r="G440" s="48"/>
      <c r="H440" s="48" t="s">
        <v>115</v>
      </c>
      <c r="I440" s="48" t="s">
        <v>115</v>
      </c>
      <c r="J440" s="197" t="s">
        <v>768</v>
      </c>
      <c r="K440" s="44" t="s">
        <v>2396</v>
      </c>
      <c r="L440" s="1593"/>
      <c r="M440" s="20"/>
    </row>
    <row r="441" spans="1:13" s="196" customFormat="1" ht="23.1" customHeight="1">
      <c r="A441" s="1341"/>
      <c r="B441" s="197"/>
      <c r="C441" s="119" t="s">
        <v>2401</v>
      </c>
      <c r="D441" s="949" t="s">
        <v>3014</v>
      </c>
      <c r="E441" s="48"/>
      <c r="F441" s="48"/>
      <c r="G441" s="48"/>
      <c r="H441" s="48"/>
      <c r="I441" s="48"/>
      <c r="J441" s="197"/>
      <c r="K441" s="44"/>
      <c r="L441" s="1593"/>
      <c r="M441" s="20"/>
    </row>
    <row r="442" spans="1:13" s="196" customFormat="1" ht="23.1" customHeight="1">
      <c r="A442" s="1341"/>
      <c r="B442" s="197"/>
      <c r="C442" s="119"/>
      <c r="D442" s="949" t="s">
        <v>3015</v>
      </c>
      <c r="E442" s="48"/>
      <c r="F442" s="48"/>
      <c r="G442" s="48"/>
      <c r="H442" s="48"/>
      <c r="I442" s="48"/>
      <c r="J442" s="197"/>
      <c r="K442" s="44"/>
      <c r="L442" s="1593"/>
      <c r="M442" s="20"/>
    </row>
    <row r="443" spans="1:13" s="196" customFormat="1" ht="23.1" customHeight="1">
      <c r="A443" s="1342"/>
      <c r="B443" s="202"/>
      <c r="C443" s="140"/>
      <c r="D443" s="950" t="s">
        <v>2479</v>
      </c>
      <c r="E443" s="47"/>
      <c r="F443" s="47"/>
      <c r="G443" s="47"/>
      <c r="H443" s="47"/>
      <c r="I443" s="47"/>
      <c r="J443" s="202"/>
      <c r="K443" s="201"/>
      <c r="L443" s="514"/>
      <c r="M443" s="20"/>
    </row>
    <row r="444" spans="1:13" s="196" customFormat="1" ht="23.1" customHeight="1">
      <c r="A444" s="1340" t="s">
        <v>3507</v>
      </c>
      <c r="B444" s="770" t="s">
        <v>2847</v>
      </c>
      <c r="C444" s="100" t="s">
        <v>2161</v>
      </c>
      <c r="D444" s="1189" t="s">
        <v>2383</v>
      </c>
      <c r="E444" s="703" t="s">
        <v>97</v>
      </c>
      <c r="F444" s="190" t="s">
        <v>97</v>
      </c>
      <c r="G444" s="190">
        <v>230000</v>
      </c>
      <c r="H444" s="190">
        <v>230000</v>
      </c>
      <c r="I444" s="190">
        <v>230000</v>
      </c>
      <c r="J444" s="191" t="s">
        <v>803</v>
      </c>
      <c r="K444" s="192" t="s">
        <v>861</v>
      </c>
      <c r="L444" s="1592" t="s">
        <v>711</v>
      </c>
      <c r="M444" s="20"/>
    </row>
    <row r="445" spans="1:13" s="196" customFormat="1" ht="23.1" customHeight="1">
      <c r="A445" s="1341"/>
      <c r="B445" s="43" t="s">
        <v>2848</v>
      </c>
      <c r="C445" s="41" t="s">
        <v>851</v>
      </c>
      <c r="D445" s="1187" t="s">
        <v>3452</v>
      </c>
      <c r="E445" s="48"/>
      <c r="F445" s="197"/>
      <c r="G445" s="197"/>
      <c r="H445" s="197"/>
      <c r="I445" s="197"/>
      <c r="J445" s="197" t="s">
        <v>2325</v>
      </c>
      <c r="K445" s="196" t="s">
        <v>849</v>
      </c>
      <c r="L445" s="1593"/>
      <c r="M445" s="20"/>
    </row>
    <row r="446" spans="1:13" s="196" customFormat="1" ht="23.1" customHeight="1">
      <c r="A446" s="1342"/>
      <c r="B446" s="253"/>
      <c r="C446" s="42"/>
      <c r="D446" s="1188"/>
      <c r="E446" s="47"/>
      <c r="F446" s="202"/>
      <c r="G446" s="202"/>
      <c r="H446" s="202"/>
      <c r="I446" s="202"/>
      <c r="J446" s="202"/>
      <c r="K446" s="203"/>
      <c r="L446" s="514"/>
      <c r="M446" s="20"/>
    </row>
    <row r="447" spans="1:13" s="196" customFormat="1" ht="23.1" customHeight="1">
      <c r="A447" s="1340" t="s">
        <v>3508</v>
      </c>
      <c r="B447" s="191" t="s">
        <v>2728</v>
      </c>
      <c r="C447" s="100" t="s">
        <v>2161</v>
      </c>
      <c r="D447" s="1189" t="s">
        <v>2383</v>
      </c>
      <c r="E447" s="703" t="s">
        <v>97</v>
      </c>
      <c r="F447" s="161" t="s">
        <v>97</v>
      </c>
      <c r="G447" s="190">
        <v>230000</v>
      </c>
      <c r="H447" s="161" t="s">
        <v>97</v>
      </c>
      <c r="I447" s="161" t="s">
        <v>97</v>
      </c>
      <c r="J447" s="191" t="s">
        <v>803</v>
      </c>
      <c r="K447" s="192" t="s">
        <v>861</v>
      </c>
      <c r="L447" s="1592" t="s">
        <v>711</v>
      </c>
      <c r="M447" s="20"/>
    </row>
    <row r="448" spans="1:13" s="196" customFormat="1" ht="23.1" customHeight="1">
      <c r="A448" s="1341"/>
      <c r="B448" s="197" t="s">
        <v>3842</v>
      </c>
      <c r="C448" s="41" t="s">
        <v>851</v>
      </c>
      <c r="D448" s="1187" t="s">
        <v>3829</v>
      </c>
      <c r="E448" s="48"/>
      <c r="F448" s="197"/>
      <c r="G448" s="197"/>
      <c r="H448" s="197"/>
      <c r="I448" s="197"/>
      <c r="J448" s="197" t="s">
        <v>2325</v>
      </c>
      <c r="K448" s="196" t="s">
        <v>849</v>
      </c>
      <c r="L448" s="1593"/>
      <c r="M448" s="20"/>
    </row>
    <row r="449" spans="1:13" s="196" customFormat="1" ht="23.1" customHeight="1">
      <c r="A449" s="1342"/>
      <c r="B449" s="202"/>
      <c r="C449" s="42"/>
      <c r="D449" s="1188"/>
      <c r="E449" s="47"/>
      <c r="F449" s="202"/>
      <c r="G449" s="202"/>
      <c r="H449" s="202"/>
      <c r="I449" s="202"/>
      <c r="J449" s="202"/>
      <c r="K449" s="203"/>
      <c r="L449" s="514"/>
      <c r="M449" s="20"/>
    </row>
    <row r="450" spans="1:13" s="196" customFormat="1" ht="23.1" customHeight="1">
      <c r="A450" s="1340" t="s">
        <v>3509</v>
      </c>
      <c r="B450" s="191" t="s">
        <v>3305</v>
      </c>
      <c r="C450" s="100" t="s">
        <v>2161</v>
      </c>
      <c r="D450" s="1189" t="s">
        <v>2383</v>
      </c>
      <c r="E450" s="703" t="s">
        <v>97</v>
      </c>
      <c r="F450" s="190">
        <v>200000</v>
      </c>
      <c r="G450" s="161" t="s">
        <v>97</v>
      </c>
      <c r="H450" s="190">
        <v>230000</v>
      </c>
      <c r="I450" s="161" t="s">
        <v>97</v>
      </c>
      <c r="J450" s="191" t="s">
        <v>803</v>
      </c>
      <c r="K450" s="192" t="s">
        <v>861</v>
      </c>
      <c r="L450" s="1592" t="s">
        <v>711</v>
      </c>
      <c r="M450" s="20"/>
    </row>
    <row r="451" spans="1:13" s="196" customFormat="1" ht="23.1" customHeight="1">
      <c r="A451" s="1341"/>
      <c r="B451" s="197" t="s">
        <v>3306</v>
      </c>
      <c r="C451" s="41" t="s">
        <v>851</v>
      </c>
      <c r="D451" s="1187" t="s">
        <v>2833</v>
      </c>
      <c r="E451" s="48"/>
      <c r="F451" s="46"/>
      <c r="G451" s="46"/>
      <c r="H451" s="46"/>
      <c r="I451" s="46"/>
      <c r="J451" s="197" t="s">
        <v>2325</v>
      </c>
      <c r="K451" s="196" t="s">
        <v>849</v>
      </c>
      <c r="L451" s="1593"/>
      <c r="M451" s="20"/>
    </row>
    <row r="452" spans="1:13" s="196" customFormat="1" ht="23.1" customHeight="1">
      <c r="A452" s="1342"/>
      <c r="B452" s="202"/>
      <c r="C452" s="42"/>
      <c r="D452" s="1188"/>
      <c r="E452" s="47"/>
      <c r="F452" s="143"/>
      <c r="G452" s="143"/>
      <c r="H452" s="143"/>
      <c r="I452" s="143"/>
      <c r="J452" s="202"/>
      <c r="K452" s="203"/>
      <c r="L452" s="514"/>
      <c r="M452" s="20"/>
    </row>
    <row r="453" spans="1:13" s="196" customFormat="1" ht="23.1" customHeight="1">
      <c r="A453" s="1333"/>
      <c r="C453" s="51"/>
      <c r="D453" s="1287"/>
      <c r="E453" s="762"/>
      <c r="F453" s="762"/>
      <c r="G453" s="762"/>
      <c r="H453" s="762"/>
      <c r="I453" s="762"/>
      <c r="L453" s="513"/>
      <c r="M453" s="20"/>
    </row>
    <row r="454" spans="1:13" s="196" customFormat="1" ht="23.1" customHeight="1">
      <c r="A454" s="1333"/>
      <c r="D454" s="813"/>
      <c r="F454" s="172"/>
      <c r="G454" s="172"/>
      <c r="H454" s="172"/>
      <c r="I454" s="172"/>
      <c r="L454" s="513"/>
      <c r="M454" s="20"/>
    </row>
    <row r="455" spans="1:13" s="196" customFormat="1" ht="23.1" customHeight="1">
      <c r="A455" s="1333"/>
      <c r="D455" s="813"/>
      <c r="F455" s="172"/>
      <c r="G455" s="172"/>
      <c r="H455" s="172"/>
      <c r="I455" s="172"/>
      <c r="L455" s="1576">
        <v>78</v>
      </c>
      <c r="M455" s="20"/>
    </row>
    <row r="456" spans="1:13" s="196" customFormat="1" ht="23.1" customHeight="1">
      <c r="A456" s="1333"/>
      <c r="D456" s="813"/>
      <c r="F456" s="172"/>
      <c r="G456" s="172"/>
      <c r="H456" s="172"/>
      <c r="I456" s="172"/>
      <c r="L456" s="513"/>
      <c r="M456" s="20"/>
    </row>
    <row r="457" spans="1:13" s="196" customFormat="1" ht="23.1" customHeight="1">
      <c r="A457" s="1334"/>
      <c r="B457" s="191"/>
      <c r="C457" s="191"/>
      <c r="D457" s="808" t="s">
        <v>278</v>
      </c>
      <c r="E457" s="1873" t="s">
        <v>279</v>
      </c>
      <c r="F457" s="1874"/>
      <c r="G457" s="1874"/>
      <c r="H457" s="1874"/>
      <c r="I457" s="1875"/>
      <c r="J457" s="1436" t="s">
        <v>281</v>
      </c>
      <c r="K457" s="181" t="s">
        <v>283</v>
      </c>
      <c r="L457" s="1589" t="s">
        <v>285</v>
      </c>
      <c r="M457" s="20"/>
    </row>
    <row r="458" spans="1:13" s="196" customFormat="1" ht="23.1" customHeight="1">
      <c r="A458" s="1335" t="s">
        <v>276</v>
      </c>
      <c r="B458" s="183" t="s">
        <v>95</v>
      </c>
      <c r="C458" s="183" t="s">
        <v>277</v>
      </c>
      <c r="D458" s="1553" t="s">
        <v>286</v>
      </c>
      <c r="E458" s="183">
        <v>2561</v>
      </c>
      <c r="F458" s="1437">
        <v>2562</v>
      </c>
      <c r="G458" s="183">
        <v>2563</v>
      </c>
      <c r="H458" s="1437">
        <v>2564</v>
      </c>
      <c r="I458" s="183">
        <v>2565</v>
      </c>
      <c r="J458" s="1437" t="s">
        <v>282</v>
      </c>
      <c r="K458" s="183" t="s">
        <v>284</v>
      </c>
      <c r="L458" s="1590" t="s">
        <v>329</v>
      </c>
      <c r="M458" s="20"/>
    </row>
    <row r="459" spans="1:13" s="196" customFormat="1" ht="23.1" customHeight="1">
      <c r="A459" s="1336"/>
      <c r="B459" s="1440"/>
      <c r="C459" s="1440"/>
      <c r="D459" s="1554" t="s">
        <v>287</v>
      </c>
      <c r="E459" s="1440" t="s">
        <v>280</v>
      </c>
      <c r="F459" s="1307" t="s">
        <v>280</v>
      </c>
      <c r="G459" s="1440" t="s">
        <v>280</v>
      </c>
      <c r="H459" s="1307" t="s">
        <v>280</v>
      </c>
      <c r="I459" s="1440" t="s">
        <v>280</v>
      </c>
      <c r="J459" s="1307"/>
      <c r="K459" s="1440"/>
      <c r="L459" s="1591" t="s">
        <v>330</v>
      </c>
      <c r="M459" s="20"/>
    </row>
    <row r="460" spans="1:13" s="196" customFormat="1" ht="23.1" customHeight="1">
      <c r="A460" s="1340" t="s">
        <v>3510</v>
      </c>
      <c r="B460" s="910" t="s">
        <v>2728</v>
      </c>
      <c r="C460" s="100" t="s">
        <v>2161</v>
      </c>
      <c r="D460" s="1555" t="s">
        <v>2849</v>
      </c>
      <c r="E460" s="703" t="s">
        <v>97</v>
      </c>
      <c r="F460" s="161" t="s">
        <v>97</v>
      </c>
      <c r="G460" s="190">
        <v>230000</v>
      </c>
      <c r="H460" s="190">
        <v>230000</v>
      </c>
      <c r="I460" s="190">
        <v>230000</v>
      </c>
      <c r="J460" s="191" t="s">
        <v>803</v>
      </c>
      <c r="K460" s="192" t="s">
        <v>861</v>
      </c>
      <c r="L460" s="1592" t="s">
        <v>711</v>
      </c>
      <c r="M460" s="20"/>
    </row>
    <row r="461" spans="1:13" s="196" customFormat="1" ht="23.1" customHeight="1">
      <c r="A461" s="1341"/>
      <c r="B461" s="911" t="s">
        <v>2851</v>
      </c>
      <c r="C461" s="41" t="s">
        <v>851</v>
      </c>
      <c r="D461" s="1287" t="s">
        <v>3907</v>
      </c>
      <c r="E461" s="48"/>
      <c r="F461" s="197"/>
      <c r="G461" s="197"/>
      <c r="H461" s="197"/>
      <c r="I461" s="197"/>
      <c r="J461" s="197" t="s">
        <v>2325</v>
      </c>
      <c r="K461" s="196" t="s">
        <v>849</v>
      </c>
      <c r="L461" s="1593"/>
      <c r="M461" s="20"/>
    </row>
    <row r="462" spans="1:13" s="196" customFormat="1" ht="23.1" customHeight="1">
      <c r="A462" s="1342"/>
      <c r="B462" s="912"/>
      <c r="C462" s="42"/>
      <c r="D462" s="1288"/>
      <c r="E462" s="47"/>
      <c r="F462" s="202"/>
      <c r="G462" s="202"/>
      <c r="H462" s="202"/>
      <c r="I462" s="202"/>
      <c r="J462" s="202"/>
      <c r="K462" s="203"/>
      <c r="L462" s="514"/>
      <c r="M462" s="20"/>
    </row>
    <row r="463" spans="1:13" s="196" customFormat="1" ht="23.1" customHeight="1">
      <c r="A463" s="1340" t="s">
        <v>3511</v>
      </c>
      <c r="B463" s="910" t="s">
        <v>2728</v>
      </c>
      <c r="C463" s="100" t="s">
        <v>2161</v>
      </c>
      <c r="D463" s="1555" t="s">
        <v>2853</v>
      </c>
      <c r="E463" s="703" t="s">
        <v>97</v>
      </c>
      <c r="F463" s="161" t="s">
        <v>97</v>
      </c>
      <c r="G463" s="161" t="s">
        <v>97</v>
      </c>
      <c r="H463" s="190">
        <v>230000</v>
      </c>
      <c r="I463" s="190">
        <v>230000</v>
      </c>
      <c r="J463" s="191" t="s">
        <v>803</v>
      </c>
      <c r="K463" s="192" t="s">
        <v>861</v>
      </c>
      <c r="L463" s="1592" t="s">
        <v>711</v>
      </c>
      <c r="M463" s="20"/>
    </row>
    <row r="464" spans="1:13" s="196" customFormat="1" ht="23.1" customHeight="1">
      <c r="A464" s="1341"/>
      <c r="B464" s="911" t="s">
        <v>2852</v>
      </c>
      <c r="C464" s="41" t="s">
        <v>851</v>
      </c>
      <c r="D464" s="1287" t="s">
        <v>3463</v>
      </c>
      <c r="E464" s="48"/>
      <c r="F464" s="46"/>
      <c r="G464" s="46"/>
      <c r="H464" s="197"/>
      <c r="I464" s="197"/>
      <c r="J464" s="197" t="s">
        <v>2325</v>
      </c>
      <c r="K464" s="196" t="s">
        <v>849</v>
      </c>
      <c r="L464" s="1593"/>
      <c r="M464" s="20"/>
    </row>
    <row r="465" spans="1:13" s="196" customFormat="1" ht="23.1" customHeight="1">
      <c r="A465" s="1342"/>
      <c r="B465" s="912" t="s">
        <v>471</v>
      </c>
      <c r="C465" s="42"/>
      <c r="D465" s="1288"/>
      <c r="E465" s="47"/>
      <c r="F465" s="143"/>
      <c r="G465" s="143"/>
      <c r="H465" s="202"/>
      <c r="I465" s="202"/>
      <c r="J465" s="202"/>
      <c r="K465" s="203"/>
      <c r="L465" s="514"/>
      <c r="M465" s="20"/>
    </row>
    <row r="466" spans="1:13" s="196" customFormat="1" ht="23.1" customHeight="1">
      <c r="A466" s="1340" t="s">
        <v>3512</v>
      </c>
      <c r="B466" s="770" t="s">
        <v>2728</v>
      </c>
      <c r="C466" s="100" t="s">
        <v>2161</v>
      </c>
      <c r="D466" s="1189" t="s">
        <v>1829</v>
      </c>
      <c r="E466" s="703" t="s">
        <v>97</v>
      </c>
      <c r="F466" s="161" t="s">
        <v>97</v>
      </c>
      <c r="G466" s="190">
        <v>230000</v>
      </c>
      <c r="H466" s="190">
        <v>230000</v>
      </c>
      <c r="I466" s="190">
        <v>230000</v>
      </c>
      <c r="J466" s="191" t="s">
        <v>803</v>
      </c>
      <c r="K466" s="192" t="s">
        <v>861</v>
      </c>
      <c r="L466" s="1592" t="s">
        <v>711</v>
      </c>
      <c r="M466" s="20"/>
    </row>
    <row r="467" spans="1:13" s="196" customFormat="1" ht="23.1" customHeight="1">
      <c r="A467" s="1341"/>
      <c r="B467" s="43" t="s">
        <v>3307</v>
      </c>
      <c r="C467" s="41" t="s">
        <v>851</v>
      </c>
      <c r="D467" s="1287" t="s">
        <v>3453</v>
      </c>
      <c r="E467" s="48"/>
      <c r="F467" s="46"/>
      <c r="G467" s="197"/>
      <c r="H467" s="197"/>
      <c r="I467" s="197"/>
      <c r="J467" s="197" t="s">
        <v>2325</v>
      </c>
      <c r="K467" s="196" t="s">
        <v>849</v>
      </c>
      <c r="L467" s="1593"/>
      <c r="M467" s="20"/>
    </row>
    <row r="468" spans="1:13" s="196" customFormat="1" ht="23.1" customHeight="1">
      <c r="A468" s="1342"/>
      <c r="B468" s="253" t="s">
        <v>3308</v>
      </c>
      <c r="C468" s="42"/>
      <c r="D468" s="1188"/>
      <c r="E468" s="47"/>
      <c r="F468" s="143"/>
      <c r="G468" s="202"/>
      <c r="H468" s="202"/>
      <c r="I468" s="202"/>
      <c r="J468" s="202"/>
      <c r="K468" s="203"/>
      <c r="L468" s="514"/>
      <c r="M468" s="20"/>
    </row>
    <row r="469" spans="1:13" s="196" customFormat="1" ht="23.1" customHeight="1">
      <c r="A469" s="1340" t="s">
        <v>3513</v>
      </c>
      <c r="B469" s="770" t="s">
        <v>2728</v>
      </c>
      <c r="C469" s="100" t="s">
        <v>2161</v>
      </c>
      <c r="D469" s="1189" t="s">
        <v>1829</v>
      </c>
      <c r="E469" s="703" t="s">
        <v>97</v>
      </c>
      <c r="F469" s="161" t="s">
        <v>97</v>
      </c>
      <c r="G469" s="190">
        <v>230000</v>
      </c>
      <c r="H469" s="190">
        <v>230000</v>
      </c>
      <c r="I469" s="190">
        <v>230000</v>
      </c>
      <c r="J469" s="191" t="s">
        <v>803</v>
      </c>
      <c r="K469" s="192" t="s">
        <v>861</v>
      </c>
      <c r="L469" s="1592" t="s">
        <v>711</v>
      </c>
      <c r="M469" s="20"/>
    </row>
    <row r="470" spans="1:13" s="196" customFormat="1" ht="23.1" customHeight="1">
      <c r="A470" s="1341"/>
      <c r="B470" s="43" t="s">
        <v>2729</v>
      </c>
      <c r="C470" s="41" t="s">
        <v>851</v>
      </c>
      <c r="D470" s="1287" t="s">
        <v>3453</v>
      </c>
      <c r="E470" s="48"/>
      <c r="F470" s="46"/>
      <c r="G470" s="197"/>
      <c r="H470" s="197"/>
      <c r="I470" s="197"/>
      <c r="J470" s="197" t="s">
        <v>2325</v>
      </c>
      <c r="K470" s="196" t="s">
        <v>849</v>
      </c>
      <c r="L470" s="1593"/>
      <c r="M470" s="20"/>
    </row>
    <row r="471" spans="1:13" s="196" customFormat="1" ht="23.1" customHeight="1">
      <c r="A471" s="1342"/>
      <c r="B471" s="253"/>
      <c r="C471" s="42"/>
      <c r="D471" s="1188"/>
      <c r="E471" s="47"/>
      <c r="F471" s="143"/>
      <c r="G471" s="202"/>
      <c r="H471" s="202"/>
      <c r="I471" s="202"/>
      <c r="J471" s="202"/>
      <c r="K471" s="203"/>
      <c r="L471" s="514"/>
      <c r="M471" s="20"/>
    </row>
    <row r="472" spans="1:13" s="196" customFormat="1" ht="23.1" customHeight="1">
      <c r="A472" s="1340" t="s">
        <v>3514</v>
      </c>
      <c r="B472" s="770" t="s">
        <v>2728</v>
      </c>
      <c r="C472" s="100" t="s">
        <v>2161</v>
      </c>
      <c r="D472" s="1189" t="s">
        <v>2218</v>
      </c>
      <c r="E472" s="713" t="s">
        <v>97</v>
      </c>
      <c r="F472" s="161" t="s">
        <v>97</v>
      </c>
      <c r="G472" s="190">
        <v>180000</v>
      </c>
      <c r="H472" s="190">
        <v>180000</v>
      </c>
      <c r="I472" s="161" t="s">
        <v>97</v>
      </c>
      <c r="J472" s="191" t="s">
        <v>803</v>
      </c>
      <c r="K472" s="192" t="s">
        <v>861</v>
      </c>
      <c r="L472" s="1592" t="s">
        <v>711</v>
      </c>
      <c r="M472" s="20"/>
    </row>
    <row r="473" spans="1:13" s="196" customFormat="1" ht="23.1" customHeight="1">
      <c r="A473" s="1341"/>
      <c r="B473" s="737" t="s">
        <v>2726</v>
      </c>
      <c r="C473" s="41" t="s">
        <v>851</v>
      </c>
      <c r="D473" s="1187" t="s">
        <v>3016</v>
      </c>
      <c r="F473" s="197"/>
      <c r="G473" s="197"/>
      <c r="H473" s="197"/>
      <c r="I473" s="197"/>
      <c r="J473" s="197" t="s">
        <v>2325</v>
      </c>
      <c r="K473" s="196" t="s">
        <v>849</v>
      </c>
      <c r="L473" s="1593"/>
      <c r="M473" s="20"/>
    </row>
    <row r="474" spans="1:13" s="196" customFormat="1" ht="23.1" customHeight="1">
      <c r="A474" s="1342"/>
      <c r="B474" s="771" t="s">
        <v>2727</v>
      </c>
      <c r="C474" s="42"/>
      <c r="D474" s="1188"/>
      <c r="E474" s="203"/>
      <c r="F474" s="202"/>
      <c r="G474" s="202"/>
      <c r="H474" s="202"/>
      <c r="I474" s="202"/>
      <c r="J474" s="202"/>
      <c r="K474" s="203"/>
      <c r="L474" s="514"/>
      <c r="M474" s="20"/>
    </row>
    <row r="475" spans="1:13" s="196" customFormat="1" ht="23.1" customHeight="1">
      <c r="A475" s="1340" t="s">
        <v>3515</v>
      </c>
      <c r="B475" s="772" t="s">
        <v>2220</v>
      </c>
      <c r="C475" s="100" t="s">
        <v>850</v>
      </c>
      <c r="D475" s="1189" t="s">
        <v>2221</v>
      </c>
      <c r="E475" s="161" t="s">
        <v>97</v>
      </c>
      <c r="F475" s="189">
        <v>100000</v>
      </c>
      <c r="G475" s="190">
        <v>100000</v>
      </c>
      <c r="H475" s="189">
        <v>100000</v>
      </c>
      <c r="I475" s="161" t="s">
        <v>97</v>
      </c>
      <c r="J475" s="191" t="s">
        <v>803</v>
      </c>
      <c r="K475" s="209" t="s">
        <v>852</v>
      </c>
      <c r="L475" s="1592" t="s">
        <v>711</v>
      </c>
      <c r="M475" s="20"/>
    </row>
    <row r="476" spans="1:13" s="196" customFormat="1" ht="23.1" customHeight="1">
      <c r="A476" s="1341"/>
      <c r="B476" s="773" t="s">
        <v>2854</v>
      </c>
      <c r="C476" s="41" t="s">
        <v>2160</v>
      </c>
      <c r="D476" s="1187" t="s">
        <v>2856</v>
      </c>
      <c r="E476" s="46"/>
      <c r="G476" s="197"/>
      <c r="I476" s="197"/>
      <c r="J476" s="197" t="s">
        <v>526</v>
      </c>
      <c r="K476" s="49" t="s">
        <v>853</v>
      </c>
      <c r="L476" s="1593"/>
      <c r="M476" s="20"/>
    </row>
    <row r="477" spans="1:13" s="196" customFormat="1" ht="23.1" customHeight="1">
      <c r="A477" s="1342"/>
      <c r="B477" s="774" t="s">
        <v>2855</v>
      </c>
      <c r="C477" s="202" t="s">
        <v>855</v>
      </c>
      <c r="D477" s="1188"/>
      <c r="E477" s="143"/>
      <c r="F477" s="203"/>
      <c r="G477" s="202"/>
      <c r="H477" s="203"/>
      <c r="I477" s="202"/>
      <c r="J477" s="202" t="s">
        <v>2159</v>
      </c>
      <c r="K477" s="212" t="s">
        <v>854</v>
      </c>
      <c r="L477" s="514"/>
      <c r="M477" s="20"/>
    </row>
    <row r="478" spans="1:13" s="196" customFormat="1" ht="23.1" customHeight="1">
      <c r="A478" s="1333"/>
      <c r="B478" s="737"/>
      <c r="D478" s="1287"/>
      <c r="E478" s="762"/>
      <c r="L478" s="513"/>
      <c r="M478" s="20"/>
    </row>
    <row r="479" spans="1:13" s="196" customFormat="1" ht="23.1" customHeight="1">
      <c r="A479" s="1333"/>
      <c r="D479" s="813"/>
      <c r="L479" s="513"/>
      <c r="M479" s="20"/>
    </row>
    <row r="480" spans="1:13" s="196" customFormat="1" ht="23.1" customHeight="1">
      <c r="A480" s="1333"/>
      <c r="D480" s="813"/>
      <c r="L480" s="1576">
        <v>79</v>
      </c>
      <c r="M480" s="20"/>
    </row>
    <row r="481" spans="1:13" s="196" customFormat="1" ht="23.1" customHeight="1">
      <c r="A481" s="1340"/>
      <c r="B481" s="198"/>
      <c r="C481" s="191"/>
      <c r="D481" s="1548" t="s">
        <v>278</v>
      </c>
      <c r="E481" s="1873" t="s">
        <v>279</v>
      </c>
      <c r="F481" s="1874"/>
      <c r="G481" s="1874"/>
      <c r="H481" s="1874"/>
      <c r="I481" s="1875"/>
      <c r="J481" s="181" t="s">
        <v>281</v>
      </c>
      <c r="K481" s="181" t="s">
        <v>283</v>
      </c>
      <c r="L481" s="1600" t="s">
        <v>285</v>
      </c>
      <c r="M481" s="20"/>
    </row>
    <row r="482" spans="1:13" s="196" customFormat="1" ht="23.1" customHeight="1">
      <c r="A482" s="1341" t="s">
        <v>276</v>
      </c>
      <c r="B482" s="1486" t="s">
        <v>95</v>
      </c>
      <c r="C482" s="183" t="s">
        <v>277</v>
      </c>
      <c r="D482" s="1549" t="s">
        <v>286</v>
      </c>
      <c r="E482" s="181">
        <v>2561</v>
      </c>
      <c r="F482" s="181">
        <v>2562</v>
      </c>
      <c r="G482" s="181">
        <v>2563</v>
      </c>
      <c r="H482" s="181">
        <v>2564</v>
      </c>
      <c r="I482" s="181">
        <v>2565</v>
      </c>
      <c r="J482" s="183" t="s">
        <v>282</v>
      </c>
      <c r="K482" s="183" t="s">
        <v>284</v>
      </c>
      <c r="L482" s="1601" t="s">
        <v>329</v>
      </c>
      <c r="M482" s="20"/>
    </row>
    <row r="483" spans="1:13" s="196" customFormat="1" ht="23.1" customHeight="1">
      <c r="A483" s="1342"/>
      <c r="B483" s="1487"/>
      <c r="C483" s="1440"/>
      <c r="D483" s="1550" t="s">
        <v>287</v>
      </c>
      <c r="E483" s="1440" t="s">
        <v>280</v>
      </c>
      <c r="F483" s="1440" t="s">
        <v>280</v>
      </c>
      <c r="G483" s="1440" t="s">
        <v>280</v>
      </c>
      <c r="H483" s="1440" t="s">
        <v>280</v>
      </c>
      <c r="I483" s="1440" t="s">
        <v>280</v>
      </c>
      <c r="J483" s="1440"/>
      <c r="K483" s="1440"/>
      <c r="L483" s="1602" t="s">
        <v>330</v>
      </c>
      <c r="M483" s="20"/>
    </row>
    <row r="484" spans="1:13" s="196" customFormat="1" ht="23.1" customHeight="1">
      <c r="A484" s="1340" t="s">
        <v>3516</v>
      </c>
      <c r="B484" s="191" t="s">
        <v>2859</v>
      </c>
      <c r="C484" s="100" t="s">
        <v>850</v>
      </c>
      <c r="D484" s="1189" t="s">
        <v>2864</v>
      </c>
      <c r="E484" s="161" t="s">
        <v>97</v>
      </c>
      <c r="F484" s="161" t="s">
        <v>97</v>
      </c>
      <c r="G484" s="190">
        <v>300000</v>
      </c>
      <c r="H484" s="190">
        <v>300000</v>
      </c>
      <c r="I484" s="190">
        <v>300000</v>
      </c>
      <c r="J484" s="191" t="s">
        <v>803</v>
      </c>
      <c r="K484" s="209" t="s">
        <v>852</v>
      </c>
      <c r="L484" s="1592" t="s">
        <v>711</v>
      </c>
      <c r="M484" s="20"/>
    </row>
    <row r="485" spans="1:13" s="196" customFormat="1" ht="23.1" customHeight="1">
      <c r="A485" s="1341"/>
      <c r="B485" s="197" t="s">
        <v>2860</v>
      </c>
      <c r="C485" s="41" t="s">
        <v>2160</v>
      </c>
      <c r="D485" s="1187" t="s">
        <v>3354</v>
      </c>
      <c r="E485" s="46"/>
      <c r="G485" s="197"/>
      <c r="H485" s="197"/>
      <c r="I485" s="197"/>
      <c r="J485" s="197" t="s">
        <v>526</v>
      </c>
      <c r="K485" s="49" t="s">
        <v>853</v>
      </c>
      <c r="L485" s="1593"/>
      <c r="M485" s="20"/>
    </row>
    <row r="486" spans="1:13" s="196" customFormat="1" ht="21" customHeight="1">
      <c r="A486" s="1342"/>
      <c r="B486" s="202"/>
      <c r="C486" s="202" t="s">
        <v>855</v>
      </c>
      <c r="D486" s="1188"/>
      <c r="E486" s="143"/>
      <c r="F486" s="203"/>
      <c r="G486" s="202"/>
      <c r="H486" s="202"/>
      <c r="I486" s="202"/>
      <c r="J486" s="202" t="s">
        <v>2159</v>
      </c>
      <c r="K486" s="212" t="s">
        <v>854</v>
      </c>
      <c r="L486" s="514"/>
      <c r="M486" s="20"/>
    </row>
    <row r="487" spans="1:13" s="196" customFormat="1" ht="23.1" customHeight="1">
      <c r="A487" s="1340" t="s">
        <v>3517</v>
      </c>
      <c r="B487" s="191" t="s">
        <v>2861</v>
      </c>
      <c r="C487" s="100" t="s">
        <v>850</v>
      </c>
      <c r="D487" s="1189" t="s">
        <v>2863</v>
      </c>
      <c r="E487" s="161" t="s">
        <v>97</v>
      </c>
      <c r="F487" s="713" t="s">
        <v>97</v>
      </c>
      <c r="G487" s="190">
        <v>230000</v>
      </c>
      <c r="H487" s="161" t="s">
        <v>97</v>
      </c>
      <c r="I487" s="190">
        <v>230000</v>
      </c>
      <c r="J487" s="191" t="s">
        <v>803</v>
      </c>
      <c r="K487" s="209" t="s">
        <v>852</v>
      </c>
      <c r="L487" s="1592" t="s">
        <v>711</v>
      </c>
      <c r="M487" s="20"/>
    </row>
    <row r="488" spans="1:13" s="196" customFormat="1" ht="23.1" customHeight="1">
      <c r="A488" s="1341"/>
      <c r="B488" s="197" t="s">
        <v>2862</v>
      </c>
      <c r="C488" s="41" t="s">
        <v>2160</v>
      </c>
      <c r="D488" s="1187" t="s">
        <v>2865</v>
      </c>
      <c r="E488" s="46"/>
      <c r="G488" s="197"/>
      <c r="H488" s="197"/>
      <c r="I488" s="197"/>
      <c r="J488" s="197" t="s">
        <v>526</v>
      </c>
      <c r="K488" s="49" t="s">
        <v>853</v>
      </c>
      <c r="L488" s="1593"/>
      <c r="M488" s="20"/>
    </row>
    <row r="489" spans="1:13" s="196" customFormat="1" ht="19.5" customHeight="1">
      <c r="A489" s="1342"/>
      <c r="B489" s="202"/>
      <c r="C489" s="202" t="s">
        <v>855</v>
      </c>
      <c r="D489" s="1188"/>
      <c r="E489" s="143"/>
      <c r="F489" s="203"/>
      <c r="G489" s="202"/>
      <c r="H489" s="202"/>
      <c r="I489" s="202"/>
      <c r="J489" s="202" t="s">
        <v>2159</v>
      </c>
      <c r="K489" s="212" t="s">
        <v>854</v>
      </c>
      <c r="L489" s="514"/>
      <c r="M489" s="20"/>
    </row>
    <row r="490" spans="1:13" s="196" customFormat="1" ht="23.1" customHeight="1">
      <c r="A490" s="1340" t="s">
        <v>3518</v>
      </c>
      <c r="B490" s="192" t="s">
        <v>3943</v>
      </c>
      <c r="C490" s="100" t="s">
        <v>438</v>
      </c>
      <c r="D490" s="1555" t="s">
        <v>1805</v>
      </c>
      <c r="E490" s="1441" t="s">
        <v>97</v>
      </c>
      <c r="F490" s="161" t="s">
        <v>97</v>
      </c>
      <c r="G490" s="713">
        <v>230000</v>
      </c>
      <c r="H490" s="161" t="s">
        <v>97</v>
      </c>
      <c r="I490" s="713" t="s">
        <v>97</v>
      </c>
      <c r="J490" s="191" t="s">
        <v>820</v>
      </c>
      <c r="K490" s="209" t="s">
        <v>857</v>
      </c>
      <c r="L490" s="1592" t="s">
        <v>711</v>
      </c>
      <c r="M490" s="20" t="s">
        <v>443</v>
      </c>
    </row>
    <row r="491" spans="1:13" s="196" customFormat="1" ht="23.1" customHeight="1">
      <c r="A491" s="1341"/>
      <c r="B491" s="196" t="s">
        <v>3944</v>
      </c>
      <c r="C491" s="41" t="s">
        <v>2413</v>
      </c>
      <c r="D491" s="1574" t="s">
        <v>3945</v>
      </c>
      <c r="E491" s="48" t="s">
        <v>115</v>
      </c>
      <c r="F491" s="46"/>
      <c r="G491" s="762"/>
      <c r="H491" s="46"/>
      <c r="I491" s="762"/>
      <c r="J491" s="197" t="s">
        <v>768</v>
      </c>
      <c r="K491" s="49" t="s">
        <v>856</v>
      </c>
      <c r="L491" s="1593"/>
      <c r="M491" s="20"/>
    </row>
    <row r="492" spans="1:13" s="196" customFormat="1" ht="20.25" customHeight="1">
      <c r="A492" s="1341"/>
      <c r="C492" s="41"/>
      <c r="D492" s="1574" t="s">
        <v>3946</v>
      </c>
      <c r="E492" s="48"/>
      <c r="F492" s="143"/>
      <c r="G492" s="762"/>
      <c r="H492" s="143"/>
      <c r="I492" s="762"/>
      <c r="J492" s="202"/>
      <c r="K492" s="49"/>
      <c r="L492" s="1593"/>
      <c r="M492" s="20"/>
    </row>
    <row r="493" spans="1:13" s="196" customFormat="1" ht="23.1" customHeight="1">
      <c r="A493" s="1340" t="s">
        <v>3519</v>
      </c>
      <c r="B493" s="192" t="s">
        <v>2874</v>
      </c>
      <c r="C493" s="191" t="s">
        <v>2176</v>
      </c>
      <c r="D493" s="1243" t="s">
        <v>1805</v>
      </c>
      <c r="E493" s="45" t="s">
        <v>97</v>
      </c>
      <c r="F493" s="713" t="s">
        <v>97</v>
      </c>
      <c r="G493" s="161" t="s">
        <v>97</v>
      </c>
      <c r="H493" s="190">
        <v>230000</v>
      </c>
      <c r="I493" s="713" t="s">
        <v>97</v>
      </c>
      <c r="J493" s="209" t="s">
        <v>803</v>
      </c>
      <c r="K493" s="191" t="s">
        <v>2177</v>
      </c>
      <c r="L493" s="1595" t="s">
        <v>711</v>
      </c>
      <c r="M493" s="20"/>
    </row>
    <row r="494" spans="1:13" s="196" customFormat="1" ht="23.1" customHeight="1">
      <c r="A494" s="1341"/>
      <c r="B494" s="196" t="s">
        <v>2875</v>
      </c>
      <c r="C494" s="197" t="s">
        <v>2178</v>
      </c>
      <c r="D494" s="1244" t="s">
        <v>2723</v>
      </c>
      <c r="E494" s="957"/>
      <c r="F494" s="762"/>
      <c r="G494" s="46"/>
      <c r="I494" s="762"/>
      <c r="J494" s="49" t="s">
        <v>2179</v>
      </c>
      <c r="K494" s="197"/>
      <c r="L494" s="1596"/>
      <c r="M494" s="20"/>
    </row>
    <row r="495" spans="1:13" s="196" customFormat="1" ht="23.1" customHeight="1">
      <c r="A495" s="1342"/>
      <c r="B495" s="203" t="s">
        <v>2842</v>
      </c>
      <c r="C495" s="202"/>
      <c r="D495" s="1556"/>
      <c r="E495" s="958"/>
      <c r="F495" s="147"/>
      <c r="G495" s="143"/>
      <c r="H495" s="203"/>
      <c r="I495" s="762"/>
      <c r="J495" s="212"/>
      <c r="K495" s="202"/>
      <c r="L495" s="516"/>
      <c r="M495" s="20"/>
    </row>
    <row r="496" spans="1:13" s="196" customFormat="1" ht="23.1" customHeight="1">
      <c r="A496" s="1340" t="s">
        <v>3520</v>
      </c>
      <c r="B496" s="192" t="s">
        <v>2870</v>
      </c>
      <c r="C496" s="191" t="s">
        <v>2176</v>
      </c>
      <c r="D496" s="1243" t="s">
        <v>1805</v>
      </c>
      <c r="E496" s="956" t="s">
        <v>97</v>
      </c>
      <c r="F496" s="161" t="s">
        <v>97</v>
      </c>
      <c r="G496" s="190">
        <v>230000</v>
      </c>
      <c r="H496" s="190">
        <v>230000</v>
      </c>
      <c r="I496" s="190">
        <v>230000</v>
      </c>
      <c r="J496" s="209" t="s">
        <v>803</v>
      </c>
      <c r="K496" s="191" t="s">
        <v>2177</v>
      </c>
      <c r="L496" s="1592" t="s">
        <v>711</v>
      </c>
      <c r="M496" s="20"/>
    </row>
    <row r="497" spans="1:13" s="196" customFormat="1" ht="23.1" customHeight="1">
      <c r="A497" s="1341"/>
      <c r="B497" s="1488" t="s">
        <v>3309</v>
      </c>
      <c r="C497" s="197" t="s">
        <v>2178</v>
      </c>
      <c r="D497" s="1244" t="s">
        <v>3017</v>
      </c>
      <c r="E497" s="957"/>
      <c r="F497" s="197"/>
      <c r="G497" s="197"/>
      <c r="H497" s="197"/>
      <c r="I497" s="197"/>
      <c r="J497" s="49" t="s">
        <v>2179</v>
      </c>
      <c r="K497" s="197"/>
      <c r="L497" s="1593"/>
      <c r="M497" s="20"/>
    </row>
    <row r="498" spans="1:13" s="196" customFormat="1" ht="10.5" customHeight="1">
      <c r="A498" s="1342"/>
      <c r="B498" s="203"/>
      <c r="C498" s="202"/>
      <c r="D498" s="1556"/>
      <c r="E498" s="958"/>
      <c r="F498" s="202"/>
      <c r="G498" s="202"/>
      <c r="H498" s="202"/>
      <c r="I498" s="202"/>
      <c r="J498" s="212"/>
      <c r="K498" s="202"/>
      <c r="L498" s="514"/>
      <c r="M498" s="20"/>
    </row>
    <row r="499" spans="1:13" s="196" customFormat="1" ht="23.1" customHeight="1">
      <c r="A499" s="1340" t="s">
        <v>3521</v>
      </c>
      <c r="B499" s="192" t="s">
        <v>2870</v>
      </c>
      <c r="C499" s="191" t="s">
        <v>2176</v>
      </c>
      <c r="D499" s="1243" t="s">
        <v>1805</v>
      </c>
      <c r="E499" s="45" t="s">
        <v>97</v>
      </c>
      <c r="F499" s="45" t="s">
        <v>97</v>
      </c>
      <c r="G499" s="45" t="s">
        <v>97</v>
      </c>
      <c r="H499" s="190">
        <v>230000</v>
      </c>
      <c r="I499" s="190">
        <v>230000</v>
      </c>
      <c r="J499" s="209" t="s">
        <v>803</v>
      </c>
      <c r="K499" s="197" t="s">
        <v>2177</v>
      </c>
      <c r="L499" s="1594" t="s">
        <v>711</v>
      </c>
      <c r="M499" s="20">
        <v>67</v>
      </c>
    </row>
    <row r="500" spans="1:13" s="196" customFormat="1" ht="23.1" customHeight="1">
      <c r="A500" s="1341"/>
      <c r="B500" s="1488" t="s">
        <v>3311</v>
      </c>
      <c r="C500" s="197" t="s">
        <v>2178</v>
      </c>
      <c r="D500" s="1244" t="s">
        <v>3310</v>
      </c>
      <c r="E500" s="46"/>
      <c r="F500" s="46"/>
      <c r="G500" s="46"/>
      <c r="H500" s="197"/>
      <c r="I500" s="197"/>
      <c r="J500" s="49" t="s">
        <v>2179</v>
      </c>
      <c r="K500" s="197"/>
      <c r="L500" s="1593"/>
      <c r="M500" s="20"/>
    </row>
    <row r="501" spans="1:13" s="196" customFormat="1" ht="8.25" customHeight="1">
      <c r="A501" s="1342"/>
      <c r="B501" s="203"/>
      <c r="C501" s="202"/>
      <c r="D501" s="1556"/>
      <c r="E501" s="143"/>
      <c r="F501" s="143"/>
      <c r="G501" s="143"/>
      <c r="H501" s="202"/>
      <c r="I501" s="202"/>
      <c r="J501" s="212"/>
      <c r="K501" s="202"/>
      <c r="L501" s="514"/>
      <c r="M501" s="20"/>
    </row>
    <row r="502" spans="1:13" s="196" customFormat="1" ht="23.1" customHeight="1">
      <c r="A502" s="1340" t="s">
        <v>3522</v>
      </c>
      <c r="B502" s="192" t="s">
        <v>2870</v>
      </c>
      <c r="C502" s="191" t="s">
        <v>2176</v>
      </c>
      <c r="D502" s="1243" t="s">
        <v>1805</v>
      </c>
      <c r="E502" s="45" t="s">
        <v>97</v>
      </c>
      <c r="F502" s="45" t="s">
        <v>97</v>
      </c>
      <c r="G502" s="45" t="s">
        <v>97</v>
      </c>
      <c r="H502" s="190">
        <v>230000</v>
      </c>
      <c r="I502" s="190">
        <v>230000</v>
      </c>
      <c r="J502" s="209" t="s">
        <v>803</v>
      </c>
      <c r="K502" s="191" t="s">
        <v>2177</v>
      </c>
      <c r="L502" s="1592" t="s">
        <v>711</v>
      </c>
      <c r="M502" s="20"/>
    </row>
    <row r="503" spans="1:13" s="196" customFormat="1" ht="23.1" customHeight="1">
      <c r="A503" s="1341"/>
      <c r="B503" s="196" t="s">
        <v>2871</v>
      </c>
      <c r="C503" s="197" t="s">
        <v>2178</v>
      </c>
      <c r="D503" s="1244" t="s">
        <v>3310</v>
      </c>
      <c r="E503" s="46"/>
      <c r="F503" s="46"/>
      <c r="G503" s="46"/>
      <c r="H503" s="197"/>
      <c r="I503" s="197"/>
      <c r="J503" s="49" t="s">
        <v>2179</v>
      </c>
      <c r="K503" s="197"/>
      <c r="L503" s="1593"/>
      <c r="M503" s="20"/>
    </row>
    <row r="504" spans="1:13" s="196" customFormat="1" ht="14.25" customHeight="1">
      <c r="A504" s="1342"/>
      <c r="B504" s="203"/>
      <c r="C504" s="202"/>
      <c r="D504" s="1556"/>
      <c r="E504" s="143"/>
      <c r="F504" s="143"/>
      <c r="G504" s="143"/>
      <c r="H504" s="202"/>
      <c r="I504" s="202"/>
      <c r="J504" s="212"/>
      <c r="K504" s="202"/>
      <c r="L504" s="514"/>
      <c r="M504" s="20"/>
    </row>
    <row r="505" spans="1:13" s="196" customFormat="1" ht="14.25" customHeight="1">
      <c r="A505" s="1333"/>
      <c r="D505" s="1244"/>
      <c r="E505" s="762"/>
      <c r="F505" s="762"/>
      <c r="G505" s="762"/>
      <c r="L505" s="513"/>
      <c r="M505" s="20"/>
    </row>
    <row r="506" spans="1:13" s="196" customFormat="1" ht="22.5" customHeight="1">
      <c r="A506" s="1333"/>
      <c r="D506" s="1244"/>
      <c r="E506" s="762"/>
      <c r="F506" s="762"/>
      <c r="G506" s="762"/>
      <c r="L506" s="1575">
        <v>80</v>
      </c>
      <c r="M506" s="20"/>
    </row>
    <row r="507" spans="1:13" s="196" customFormat="1" ht="21.75" customHeight="1">
      <c r="A507" s="1340"/>
      <c r="B507" s="198"/>
      <c r="C507" s="191"/>
      <c r="D507" s="1548" t="s">
        <v>278</v>
      </c>
      <c r="E507" s="1873" t="s">
        <v>279</v>
      </c>
      <c r="F507" s="1874"/>
      <c r="G507" s="1874"/>
      <c r="H507" s="1874"/>
      <c r="I507" s="1875"/>
      <c r="J507" s="181" t="s">
        <v>281</v>
      </c>
      <c r="K507" s="181" t="s">
        <v>283</v>
      </c>
      <c r="L507" s="1600" t="s">
        <v>285</v>
      </c>
      <c r="M507" s="20"/>
    </row>
    <row r="508" spans="1:13" s="196" customFormat="1" ht="23.1" customHeight="1">
      <c r="A508" s="1341" t="s">
        <v>276</v>
      </c>
      <c r="B508" s="1486" t="s">
        <v>95</v>
      </c>
      <c r="C508" s="183" t="s">
        <v>277</v>
      </c>
      <c r="D508" s="1549" t="s">
        <v>286</v>
      </c>
      <c r="E508" s="181">
        <v>2561</v>
      </c>
      <c r="F508" s="181">
        <v>2562</v>
      </c>
      <c r="G508" s="181">
        <v>2563</v>
      </c>
      <c r="H508" s="181">
        <v>2564</v>
      </c>
      <c r="I508" s="181">
        <v>2565</v>
      </c>
      <c r="J508" s="183" t="s">
        <v>282</v>
      </c>
      <c r="K508" s="183" t="s">
        <v>284</v>
      </c>
      <c r="L508" s="1601" t="s">
        <v>329</v>
      </c>
      <c r="M508" s="20"/>
    </row>
    <row r="509" spans="1:13" s="196" customFormat="1" ht="23.1" customHeight="1">
      <c r="A509" s="1342"/>
      <c r="B509" s="1632"/>
      <c r="C509" s="1634"/>
      <c r="D509" s="1550" t="s">
        <v>287</v>
      </c>
      <c r="E509" s="1634" t="s">
        <v>280</v>
      </c>
      <c r="F509" s="1634" t="s">
        <v>280</v>
      </c>
      <c r="G509" s="1634" t="s">
        <v>280</v>
      </c>
      <c r="H509" s="1634" t="s">
        <v>280</v>
      </c>
      <c r="I509" s="1634" t="s">
        <v>280</v>
      </c>
      <c r="J509" s="1634"/>
      <c r="K509" s="1634"/>
      <c r="L509" s="1602" t="s">
        <v>330</v>
      </c>
      <c r="M509" s="20"/>
    </row>
    <row r="510" spans="1:13" s="196" customFormat="1" ht="23.1" customHeight="1">
      <c r="A510" s="1340" t="s">
        <v>3523</v>
      </c>
      <c r="B510" s="191" t="s">
        <v>2870</v>
      </c>
      <c r="C510" s="191" t="s">
        <v>2176</v>
      </c>
      <c r="D510" s="1243" t="s">
        <v>1805</v>
      </c>
      <c r="E510" s="45" t="s">
        <v>97</v>
      </c>
      <c r="F510" s="45" t="s">
        <v>97</v>
      </c>
      <c r="G510" s="45" t="s">
        <v>97</v>
      </c>
      <c r="H510" s="190">
        <v>230000</v>
      </c>
      <c r="I510" s="190">
        <v>230000</v>
      </c>
      <c r="J510" s="209" t="s">
        <v>803</v>
      </c>
      <c r="K510" s="197" t="s">
        <v>2177</v>
      </c>
      <c r="L510" s="1594" t="s">
        <v>711</v>
      </c>
      <c r="M510" s="20"/>
    </row>
    <row r="511" spans="1:13" s="196" customFormat="1" ht="23.1" customHeight="1">
      <c r="A511" s="1341"/>
      <c r="B511" s="197" t="s">
        <v>2872</v>
      </c>
      <c r="C511" s="197" t="s">
        <v>2178</v>
      </c>
      <c r="D511" s="1244" t="s">
        <v>3017</v>
      </c>
      <c r="E511" s="46"/>
      <c r="F511" s="46"/>
      <c r="G511" s="46"/>
      <c r="H511" s="197"/>
      <c r="I511" s="197"/>
      <c r="J511" s="49" t="s">
        <v>2179</v>
      </c>
      <c r="K511" s="197"/>
      <c r="L511" s="1593"/>
      <c r="M511" s="20"/>
    </row>
    <row r="512" spans="1:13" s="196" customFormat="1" ht="23.1" customHeight="1">
      <c r="A512" s="1342"/>
      <c r="B512" s="202" t="s">
        <v>2873</v>
      </c>
      <c r="C512" s="202"/>
      <c r="D512" s="1556"/>
      <c r="E512" s="143"/>
      <c r="F512" s="143"/>
      <c r="G512" s="143"/>
      <c r="H512" s="202"/>
      <c r="I512" s="202"/>
      <c r="J512" s="212"/>
      <c r="K512" s="202"/>
      <c r="L512" s="514"/>
      <c r="M512" s="20"/>
    </row>
    <row r="513" spans="1:13" s="196" customFormat="1" ht="23.1" customHeight="1">
      <c r="A513" s="1334" t="s">
        <v>3524</v>
      </c>
      <c r="B513" s="191" t="s">
        <v>2870</v>
      </c>
      <c r="C513" s="209" t="s">
        <v>2176</v>
      </c>
      <c r="D513" s="1243" t="s">
        <v>1807</v>
      </c>
      <c r="E513" s="45" t="s">
        <v>97</v>
      </c>
      <c r="F513" s="45" t="s">
        <v>97</v>
      </c>
      <c r="G513" s="45" t="s">
        <v>97</v>
      </c>
      <c r="H513" s="190">
        <v>230000</v>
      </c>
      <c r="I513" s="45" t="s">
        <v>97</v>
      </c>
      <c r="J513" s="209" t="s">
        <v>803</v>
      </c>
      <c r="K513" s="197" t="s">
        <v>2177</v>
      </c>
      <c r="L513" s="1594" t="s">
        <v>711</v>
      </c>
      <c r="M513" s="20"/>
    </row>
    <row r="514" spans="1:13" s="196" customFormat="1" ht="23.1" customHeight="1">
      <c r="A514" s="1335"/>
      <c r="B514" s="741" t="s">
        <v>2212</v>
      </c>
      <c r="C514" s="49" t="s">
        <v>2178</v>
      </c>
      <c r="D514" s="1244" t="s">
        <v>2723</v>
      </c>
      <c r="E514" s="46"/>
      <c r="F514" s="197"/>
      <c r="G514" s="197"/>
      <c r="H514" s="197"/>
      <c r="I514" s="197"/>
      <c r="J514" s="49" t="s">
        <v>2179</v>
      </c>
      <c r="K514" s="197"/>
      <c r="L514" s="1593"/>
      <c r="M514" s="20"/>
    </row>
    <row r="515" spans="1:13" s="196" customFormat="1" ht="23.1" customHeight="1">
      <c r="A515" s="1336"/>
      <c r="B515" s="202"/>
      <c r="C515" s="212"/>
      <c r="D515" s="1556"/>
      <c r="E515" s="143"/>
      <c r="F515" s="202"/>
      <c r="G515" s="202"/>
      <c r="H515" s="202"/>
      <c r="I515" s="202"/>
      <c r="J515" s="212"/>
      <c r="K515" s="202"/>
      <c r="L515" s="514"/>
      <c r="M515" s="20"/>
    </row>
    <row r="516" spans="1:13" s="196" customFormat="1" ht="23.1" customHeight="1">
      <c r="A516" s="1340" t="s">
        <v>3525</v>
      </c>
      <c r="B516" s="196" t="s">
        <v>3947</v>
      </c>
      <c r="C516" s="191" t="s">
        <v>2176</v>
      </c>
      <c r="D516" s="1243" t="s">
        <v>1810</v>
      </c>
      <c r="E516" s="45" t="s">
        <v>97</v>
      </c>
      <c r="F516" s="45" t="s">
        <v>97</v>
      </c>
      <c r="G516" s="190">
        <v>230000</v>
      </c>
      <c r="H516" s="45" t="s">
        <v>97</v>
      </c>
      <c r="I516" s="45" t="s">
        <v>97</v>
      </c>
      <c r="J516" s="209" t="s">
        <v>803</v>
      </c>
      <c r="K516" s="197" t="s">
        <v>2177</v>
      </c>
      <c r="L516" s="1594" t="s">
        <v>711</v>
      </c>
      <c r="M516" s="20" t="s">
        <v>443</v>
      </c>
    </row>
    <row r="517" spans="1:13" s="196" customFormat="1" ht="23.1" customHeight="1">
      <c r="A517" s="1341"/>
      <c r="B517" s="204" t="s">
        <v>3948</v>
      </c>
      <c r="C517" s="197" t="s">
        <v>2178</v>
      </c>
      <c r="D517" s="1244" t="s">
        <v>3949</v>
      </c>
      <c r="E517" s="46"/>
      <c r="F517" s="197"/>
      <c r="G517" s="197"/>
      <c r="I517" s="197"/>
      <c r="J517" s="49" t="s">
        <v>2179</v>
      </c>
      <c r="K517" s="197"/>
      <c r="L517" s="1593"/>
      <c r="M517" s="20"/>
    </row>
    <row r="518" spans="1:13" s="196" customFormat="1" ht="23.1" customHeight="1">
      <c r="A518" s="1342"/>
      <c r="B518" s="203"/>
      <c r="C518" s="202"/>
      <c r="D518" s="1556" t="s">
        <v>2876</v>
      </c>
      <c r="E518" s="143"/>
      <c r="F518" s="202"/>
      <c r="G518" s="202"/>
      <c r="H518" s="203"/>
      <c r="I518" s="202"/>
      <c r="J518" s="212"/>
      <c r="K518" s="202"/>
      <c r="L518" s="514"/>
      <c r="M518" s="20"/>
    </row>
    <row r="519" spans="1:13" s="196" customFormat="1" ht="23.1" customHeight="1">
      <c r="A519" s="1340" t="s">
        <v>3526</v>
      </c>
      <c r="B519" s="192" t="s">
        <v>2870</v>
      </c>
      <c r="C519" s="191" t="s">
        <v>2176</v>
      </c>
      <c r="D519" s="1243" t="s">
        <v>1811</v>
      </c>
      <c r="E519" s="45" t="s">
        <v>97</v>
      </c>
      <c r="F519" s="45" t="s">
        <v>97</v>
      </c>
      <c r="G519" s="45" t="s">
        <v>97</v>
      </c>
      <c r="H519" s="190">
        <v>230000</v>
      </c>
      <c r="I519" s="45" t="s">
        <v>97</v>
      </c>
      <c r="J519" s="209" t="s">
        <v>803</v>
      </c>
      <c r="K519" s="197" t="s">
        <v>2177</v>
      </c>
      <c r="L519" s="1594" t="s">
        <v>711</v>
      </c>
      <c r="M519" s="20"/>
    </row>
    <row r="520" spans="1:13" s="196" customFormat="1" ht="23.1" customHeight="1">
      <c r="A520" s="1341"/>
      <c r="B520" s="204" t="s">
        <v>2877</v>
      </c>
      <c r="C520" s="197" t="s">
        <v>2178</v>
      </c>
      <c r="D520" s="1244" t="s">
        <v>2878</v>
      </c>
      <c r="E520" s="46"/>
      <c r="F520" s="197"/>
      <c r="G520" s="197"/>
      <c r="H520" s="197"/>
      <c r="I520" s="197"/>
      <c r="J520" s="49" t="s">
        <v>2179</v>
      </c>
      <c r="K520" s="197"/>
      <c r="L520" s="1593"/>
      <c r="M520" s="20"/>
    </row>
    <row r="521" spans="1:13" s="196" customFormat="1" ht="23.1" customHeight="1">
      <c r="A521" s="1342"/>
      <c r="B521" s="203" t="s">
        <v>2737</v>
      </c>
      <c r="C521" s="202"/>
      <c r="D521" s="1556" t="s">
        <v>2879</v>
      </c>
      <c r="E521" s="143"/>
      <c r="F521" s="202"/>
      <c r="G521" s="202"/>
      <c r="H521" s="202"/>
      <c r="I521" s="202"/>
      <c r="J521" s="212"/>
      <c r="K521" s="202"/>
      <c r="L521" s="514"/>
      <c r="M521" s="20"/>
    </row>
    <row r="522" spans="1:13" s="196" customFormat="1" ht="23.1" customHeight="1">
      <c r="A522" s="1340" t="s">
        <v>3527</v>
      </c>
      <c r="B522" s="192" t="s">
        <v>2870</v>
      </c>
      <c r="C522" s="191" t="s">
        <v>2176</v>
      </c>
      <c r="D522" s="1243" t="s">
        <v>1813</v>
      </c>
      <c r="E522" s="45" t="s">
        <v>97</v>
      </c>
      <c r="F522" s="45" t="s">
        <v>97</v>
      </c>
      <c r="G522" s="45" t="s">
        <v>97</v>
      </c>
      <c r="H522" s="190">
        <v>230000</v>
      </c>
      <c r="I522" s="190">
        <v>230000</v>
      </c>
      <c r="J522" s="209" t="s">
        <v>803</v>
      </c>
      <c r="K522" s="191" t="s">
        <v>3018</v>
      </c>
      <c r="L522" s="1594" t="s">
        <v>711</v>
      </c>
      <c r="M522" s="20"/>
    </row>
    <row r="523" spans="1:13" s="196" customFormat="1" ht="23.1" customHeight="1">
      <c r="A523" s="1341"/>
      <c r="B523" s="204" t="s">
        <v>2880</v>
      </c>
      <c r="C523" s="197" t="s">
        <v>2178</v>
      </c>
      <c r="D523" s="1244" t="s">
        <v>2214</v>
      </c>
      <c r="E523" s="46"/>
      <c r="F523" s="46"/>
      <c r="G523" s="46"/>
      <c r="H523" s="197"/>
      <c r="I523" s="197"/>
      <c r="J523" s="49" t="s">
        <v>2179</v>
      </c>
      <c r="K523" s="197"/>
      <c r="L523" s="1593"/>
      <c r="M523" s="20"/>
    </row>
    <row r="524" spans="1:13" s="196" customFormat="1" ht="23.1" customHeight="1">
      <c r="A524" s="1342"/>
      <c r="B524" s="203" t="s">
        <v>2881</v>
      </c>
      <c r="C524" s="202"/>
      <c r="D524" s="1556"/>
      <c r="E524" s="143"/>
      <c r="F524" s="143"/>
      <c r="G524" s="143"/>
      <c r="H524" s="202"/>
      <c r="I524" s="202"/>
      <c r="J524" s="212"/>
      <c r="K524" s="202"/>
      <c r="L524" s="514"/>
      <c r="M524" s="20"/>
    </row>
    <row r="525" spans="1:13" s="196" customFormat="1" ht="23.1" customHeight="1">
      <c r="A525" s="1340" t="s">
        <v>3528</v>
      </c>
      <c r="B525" s="192" t="s">
        <v>2870</v>
      </c>
      <c r="C525" s="191" t="s">
        <v>2176</v>
      </c>
      <c r="D525" s="1243" t="s">
        <v>1813</v>
      </c>
      <c r="E525" s="45" t="s">
        <v>97</v>
      </c>
      <c r="F525" s="45" t="s">
        <v>97</v>
      </c>
      <c r="G525" s="45" t="s">
        <v>97</v>
      </c>
      <c r="H525" s="190">
        <v>230000</v>
      </c>
      <c r="I525" s="190">
        <v>230000</v>
      </c>
      <c r="J525" s="209" t="s">
        <v>803</v>
      </c>
      <c r="K525" s="191" t="s">
        <v>3018</v>
      </c>
      <c r="L525" s="1594" t="s">
        <v>711</v>
      </c>
      <c r="M525" s="20"/>
    </row>
    <row r="526" spans="1:13" s="196" customFormat="1" ht="23.1" customHeight="1">
      <c r="A526" s="1341"/>
      <c r="B526" s="204" t="s">
        <v>2882</v>
      </c>
      <c r="C526" s="197" t="s">
        <v>2178</v>
      </c>
      <c r="D526" s="1244" t="s">
        <v>2214</v>
      </c>
      <c r="E526" s="46"/>
      <c r="F526" s="46"/>
      <c r="G526" s="46"/>
      <c r="H526" s="197"/>
      <c r="I526" s="197"/>
      <c r="J526" s="49" t="s">
        <v>2179</v>
      </c>
      <c r="K526" s="197"/>
      <c r="L526" s="1593"/>
      <c r="M526" s="20"/>
    </row>
    <row r="527" spans="1:13" s="196" customFormat="1" ht="23.1" customHeight="1">
      <c r="A527" s="1342"/>
      <c r="B527" s="203" t="s">
        <v>2883</v>
      </c>
      <c r="C527" s="202"/>
      <c r="D527" s="1556"/>
      <c r="E527" s="143"/>
      <c r="F527" s="143"/>
      <c r="G527" s="143"/>
      <c r="H527" s="202"/>
      <c r="I527" s="202"/>
      <c r="J527" s="212"/>
      <c r="K527" s="202"/>
      <c r="L527" s="514"/>
      <c r="M527" s="20"/>
    </row>
    <row r="528" spans="1:13" s="196" customFormat="1" ht="23.1" customHeight="1">
      <c r="A528" s="1333"/>
      <c r="D528" s="1244"/>
      <c r="E528" s="762"/>
      <c r="F528" s="762"/>
      <c r="G528" s="762"/>
      <c r="L528" s="513"/>
      <c r="M528" s="20"/>
    </row>
    <row r="529" spans="1:13" s="196" customFormat="1" ht="23.1" customHeight="1">
      <c r="A529" s="1333"/>
      <c r="B529" s="737"/>
      <c r="D529" s="1287"/>
      <c r="L529" s="513"/>
      <c r="M529" s="20"/>
    </row>
    <row r="530" spans="1:13" s="196" customFormat="1" ht="23.1" customHeight="1">
      <c r="A530" s="1333"/>
      <c r="B530" s="737"/>
      <c r="D530" s="1287"/>
      <c r="L530" s="1575">
        <v>81</v>
      </c>
      <c r="M530" s="20"/>
    </row>
    <row r="531" spans="1:13" s="196" customFormat="1" ht="23.1" customHeight="1">
      <c r="A531" s="1334"/>
      <c r="B531" s="191"/>
      <c r="C531" s="192"/>
      <c r="D531" s="808" t="s">
        <v>278</v>
      </c>
      <c r="E531" s="1873" t="s">
        <v>279</v>
      </c>
      <c r="F531" s="1874"/>
      <c r="G531" s="1874"/>
      <c r="H531" s="1874"/>
      <c r="I531" s="1875"/>
      <c r="J531" s="181" t="s">
        <v>281</v>
      </c>
      <c r="K531" s="181" t="s">
        <v>283</v>
      </c>
      <c r="L531" s="1589" t="s">
        <v>285</v>
      </c>
      <c r="M531" s="20"/>
    </row>
    <row r="532" spans="1:13" s="196" customFormat="1" ht="23.1" customHeight="1">
      <c r="A532" s="1489" t="s">
        <v>276</v>
      </c>
      <c r="B532" s="183" t="s">
        <v>95</v>
      </c>
      <c r="C532" s="1437" t="s">
        <v>277</v>
      </c>
      <c r="D532" s="809" t="s">
        <v>286</v>
      </c>
      <c r="E532" s="1437">
        <v>2561</v>
      </c>
      <c r="F532" s="181">
        <v>2562</v>
      </c>
      <c r="G532" s="1437">
        <v>2563</v>
      </c>
      <c r="H532" s="181">
        <v>2564</v>
      </c>
      <c r="I532" s="1437">
        <v>2565</v>
      </c>
      <c r="J532" s="183" t="s">
        <v>282</v>
      </c>
      <c r="K532" s="183" t="s">
        <v>284</v>
      </c>
      <c r="L532" s="1590" t="s">
        <v>329</v>
      </c>
      <c r="M532" s="20"/>
    </row>
    <row r="533" spans="1:13" s="196" customFormat="1" ht="23.1" customHeight="1">
      <c r="A533" s="1336"/>
      <c r="B533" s="1440"/>
      <c r="C533" s="1307"/>
      <c r="D533" s="810" t="s">
        <v>287</v>
      </c>
      <c r="E533" s="1307" t="s">
        <v>280</v>
      </c>
      <c r="F533" s="1440" t="s">
        <v>280</v>
      </c>
      <c r="G533" s="1307" t="s">
        <v>280</v>
      </c>
      <c r="H533" s="1440" t="s">
        <v>280</v>
      </c>
      <c r="I533" s="1307" t="s">
        <v>280</v>
      </c>
      <c r="J533" s="1440"/>
      <c r="K533" s="1440"/>
      <c r="L533" s="1591" t="s">
        <v>330</v>
      </c>
      <c r="M533" s="20"/>
    </row>
    <row r="534" spans="1:13" s="196" customFormat="1" ht="23.1" customHeight="1">
      <c r="A534" s="1340" t="s">
        <v>3529</v>
      </c>
      <c r="B534" s="192" t="s">
        <v>2870</v>
      </c>
      <c r="C534" s="191" t="s">
        <v>2176</v>
      </c>
      <c r="D534" s="1243" t="s">
        <v>1813</v>
      </c>
      <c r="E534" s="45" t="s">
        <v>97</v>
      </c>
      <c r="F534" s="45" t="s">
        <v>97</v>
      </c>
      <c r="G534" s="45" t="s">
        <v>97</v>
      </c>
      <c r="H534" s="190">
        <v>230000</v>
      </c>
      <c r="I534" s="190">
        <v>230000</v>
      </c>
      <c r="J534" s="209" t="s">
        <v>803</v>
      </c>
      <c r="K534" s="191" t="s">
        <v>3018</v>
      </c>
      <c r="L534" s="1594" t="s">
        <v>711</v>
      </c>
      <c r="M534" s="20"/>
    </row>
    <row r="535" spans="1:13" s="196" customFormat="1" ht="23.1" customHeight="1">
      <c r="A535" s="1341"/>
      <c r="B535" s="204" t="s">
        <v>2884</v>
      </c>
      <c r="C535" s="197" t="s">
        <v>2178</v>
      </c>
      <c r="D535" s="1244" t="s">
        <v>2214</v>
      </c>
      <c r="E535" s="46"/>
      <c r="F535" s="46"/>
      <c r="G535" s="46"/>
      <c r="H535" s="197"/>
      <c r="I535" s="197"/>
      <c r="J535" s="49" t="s">
        <v>2179</v>
      </c>
      <c r="K535" s="197"/>
      <c r="L535" s="1593"/>
      <c r="M535" s="20"/>
    </row>
    <row r="536" spans="1:13" s="196" customFormat="1" ht="23.1" customHeight="1">
      <c r="A536" s="1342"/>
      <c r="B536" s="203" t="s">
        <v>2885</v>
      </c>
      <c r="C536" s="202"/>
      <c r="D536" s="1556"/>
      <c r="E536" s="143"/>
      <c r="F536" s="143"/>
      <c r="G536" s="143"/>
      <c r="H536" s="202"/>
      <c r="I536" s="202"/>
      <c r="J536" s="212"/>
      <c r="K536" s="202"/>
      <c r="L536" s="514"/>
      <c r="M536" s="20"/>
    </row>
    <row r="537" spans="1:13" s="196" customFormat="1" ht="23.1" customHeight="1">
      <c r="A537" s="1340" t="s">
        <v>3530</v>
      </c>
      <c r="B537" s="192" t="s">
        <v>3957</v>
      </c>
      <c r="C537" s="191" t="s">
        <v>2176</v>
      </c>
      <c r="D537" s="1243" t="s">
        <v>1816</v>
      </c>
      <c r="E537" s="45" t="s">
        <v>97</v>
      </c>
      <c r="F537" s="45" t="s">
        <v>97</v>
      </c>
      <c r="G537" s="190">
        <v>112000</v>
      </c>
      <c r="H537" s="190"/>
      <c r="I537" s="190"/>
      <c r="J537" s="209" t="s">
        <v>803</v>
      </c>
      <c r="K537" s="191" t="s">
        <v>3018</v>
      </c>
      <c r="L537" s="1594" t="s">
        <v>711</v>
      </c>
      <c r="M537" s="20"/>
    </row>
    <row r="538" spans="1:13" s="196" customFormat="1" ht="23.1" customHeight="1">
      <c r="A538" s="1341"/>
      <c r="B538" s="204" t="s">
        <v>3958</v>
      </c>
      <c r="C538" s="197" t="s">
        <v>2178</v>
      </c>
      <c r="D538" s="1244" t="s">
        <v>3961</v>
      </c>
      <c r="E538" s="46"/>
      <c r="F538" s="46"/>
      <c r="G538" s="197"/>
      <c r="H538" s="197"/>
      <c r="I538" s="197"/>
      <c r="J538" s="49" t="s">
        <v>2179</v>
      </c>
      <c r="K538" s="197"/>
      <c r="L538" s="1593"/>
      <c r="M538" s="20"/>
    </row>
    <row r="539" spans="1:13" s="196" customFormat="1" ht="23.1" customHeight="1">
      <c r="A539" s="1342"/>
      <c r="B539" s="203" t="s">
        <v>3959</v>
      </c>
      <c r="C539" s="202"/>
      <c r="D539" s="1556" t="s">
        <v>3960</v>
      </c>
      <c r="E539" s="143"/>
      <c r="F539" s="143"/>
      <c r="G539" s="202"/>
      <c r="H539" s="202"/>
      <c r="I539" s="202"/>
      <c r="J539" s="212"/>
      <c r="K539" s="202"/>
      <c r="L539" s="514"/>
      <c r="M539" s="20"/>
    </row>
    <row r="540" spans="1:13" s="196" customFormat="1" ht="23.1" customHeight="1">
      <c r="A540" s="1340" t="s">
        <v>3531</v>
      </c>
      <c r="B540" s="192" t="s">
        <v>2870</v>
      </c>
      <c r="C540" s="191" t="s">
        <v>2176</v>
      </c>
      <c r="D540" s="1243" t="s">
        <v>2372</v>
      </c>
      <c r="E540" s="45" t="s">
        <v>97</v>
      </c>
      <c r="F540" s="45" t="s">
        <v>97</v>
      </c>
      <c r="G540" s="190">
        <v>230000</v>
      </c>
      <c r="H540" s="190">
        <v>230000</v>
      </c>
      <c r="I540" s="190">
        <v>230000</v>
      </c>
      <c r="J540" s="209" t="s">
        <v>803</v>
      </c>
      <c r="K540" s="191" t="s">
        <v>3018</v>
      </c>
      <c r="L540" s="1594" t="s">
        <v>711</v>
      </c>
      <c r="M540" s="20"/>
    </row>
    <row r="541" spans="1:13" s="196" customFormat="1" ht="23.1" customHeight="1">
      <c r="A541" s="1341"/>
      <c r="B541" s="204" t="s">
        <v>2888</v>
      </c>
      <c r="C541" s="197" t="s">
        <v>2178</v>
      </c>
      <c r="D541" s="1244" t="s">
        <v>2732</v>
      </c>
      <c r="E541" s="46"/>
      <c r="F541" s="46"/>
      <c r="G541" s="197"/>
      <c r="H541" s="197"/>
      <c r="I541" s="197"/>
      <c r="J541" s="49" t="s">
        <v>2179</v>
      </c>
      <c r="K541" s="197"/>
      <c r="L541" s="1593"/>
      <c r="M541" s="20"/>
    </row>
    <row r="542" spans="1:13" s="196" customFormat="1" ht="23.1" customHeight="1">
      <c r="A542" s="1342"/>
      <c r="B542" s="203" t="s">
        <v>3312</v>
      </c>
      <c r="C542" s="202"/>
      <c r="D542" s="1556"/>
      <c r="E542" s="143"/>
      <c r="F542" s="143"/>
      <c r="G542" s="202"/>
      <c r="H542" s="202"/>
      <c r="I542" s="202"/>
      <c r="J542" s="212"/>
      <c r="K542" s="202"/>
      <c r="L542" s="514"/>
      <c r="M542" s="20"/>
    </row>
    <row r="543" spans="1:13" s="196" customFormat="1" ht="23.1" customHeight="1">
      <c r="A543" s="1340" t="s">
        <v>3532</v>
      </c>
      <c r="B543" s="192" t="s">
        <v>2870</v>
      </c>
      <c r="C543" s="191" t="s">
        <v>2176</v>
      </c>
      <c r="D543" s="1243" t="s">
        <v>1818</v>
      </c>
      <c r="E543" s="45" t="s">
        <v>97</v>
      </c>
      <c r="F543" s="45" t="s">
        <v>97</v>
      </c>
      <c r="G543" s="190">
        <v>230000</v>
      </c>
      <c r="H543" s="190">
        <v>230000</v>
      </c>
      <c r="I543" s="190">
        <v>230000</v>
      </c>
      <c r="J543" s="209" t="s">
        <v>803</v>
      </c>
      <c r="K543" s="191" t="s">
        <v>3018</v>
      </c>
      <c r="L543" s="1594" t="s">
        <v>711</v>
      </c>
      <c r="M543" s="20"/>
    </row>
    <row r="544" spans="1:13" s="196" customFormat="1" ht="23.1" customHeight="1">
      <c r="A544" s="1341"/>
      <c r="B544" s="204" t="s">
        <v>3313</v>
      </c>
      <c r="C544" s="197" t="s">
        <v>2178</v>
      </c>
      <c r="D544" s="1244" t="s">
        <v>2732</v>
      </c>
      <c r="E544" s="46"/>
      <c r="F544" s="46"/>
      <c r="G544" s="197"/>
      <c r="H544" s="197"/>
      <c r="I544" s="197"/>
      <c r="J544" s="49" t="s">
        <v>2179</v>
      </c>
      <c r="K544" s="197"/>
      <c r="L544" s="1593"/>
      <c r="M544" s="20"/>
    </row>
    <row r="545" spans="1:13" s="196" customFormat="1" ht="23.1" customHeight="1">
      <c r="A545" s="1342"/>
      <c r="B545" s="203"/>
      <c r="C545" s="202"/>
      <c r="D545" s="1556"/>
      <c r="E545" s="143"/>
      <c r="F545" s="143"/>
      <c r="G545" s="202"/>
      <c r="H545" s="202"/>
      <c r="I545" s="202"/>
      <c r="J545" s="212"/>
      <c r="K545" s="202"/>
      <c r="L545" s="514"/>
      <c r="M545" s="20"/>
    </row>
    <row r="546" spans="1:13" s="196" customFormat="1" ht="23.1" customHeight="1">
      <c r="A546" s="1340" t="s">
        <v>3533</v>
      </c>
      <c r="B546" s="192" t="s">
        <v>2870</v>
      </c>
      <c r="C546" s="191" t="s">
        <v>2176</v>
      </c>
      <c r="D546" s="1243" t="s">
        <v>1822</v>
      </c>
      <c r="E546" s="45" t="s">
        <v>97</v>
      </c>
      <c r="F546" s="45" t="s">
        <v>97</v>
      </c>
      <c r="G546" s="190">
        <v>230000</v>
      </c>
      <c r="H546" s="190">
        <v>230000</v>
      </c>
      <c r="I546" s="190">
        <v>230000</v>
      </c>
      <c r="J546" s="209" t="s">
        <v>803</v>
      </c>
      <c r="K546" s="191" t="s">
        <v>3018</v>
      </c>
      <c r="L546" s="1594" t="s">
        <v>711</v>
      </c>
      <c r="M546" s="20"/>
    </row>
    <row r="547" spans="1:13" s="196" customFormat="1" ht="23.1" customHeight="1">
      <c r="A547" s="1341"/>
      <c r="B547" s="204" t="s">
        <v>2895</v>
      </c>
      <c r="C547" s="197" t="s">
        <v>2178</v>
      </c>
      <c r="D547" s="1244" t="s">
        <v>2898</v>
      </c>
      <c r="E547" s="46"/>
      <c r="F547" s="46"/>
      <c r="G547" s="197"/>
      <c r="H547" s="197"/>
      <c r="I547" s="197"/>
      <c r="J547" s="49" t="s">
        <v>2179</v>
      </c>
      <c r="K547" s="197"/>
      <c r="L547" s="1593"/>
      <c r="M547" s="20"/>
    </row>
    <row r="548" spans="1:13" s="196" customFormat="1" ht="23.1" customHeight="1">
      <c r="A548" s="1342"/>
      <c r="B548" s="203"/>
      <c r="C548" s="202"/>
      <c r="D548" s="1556"/>
      <c r="E548" s="143"/>
      <c r="F548" s="143"/>
      <c r="G548" s="202"/>
      <c r="H548" s="202"/>
      <c r="I548" s="202"/>
      <c r="J548" s="212"/>
      <c r="K548" s="202"/>
      <c r="L548" s="514"/>
      <c r="M548" s="20"/>
    </row>
    <row r="549" spans="1:13" s="196" customFormat="1" ht="23.1" customHeight="1">
      <c r="A549" s="1340" t="s">
        <v>3534</v>
      </c>
      <c r="B549" s="192" t="s">
        <v>2870</v>
      </c>
      <c r="C549" s="191" t="s">
        <v>2176</v>
      </c>
      <c r="D549" s="1243" t="s">
        <v>1822</v>
      </c>
      <c r="E549" s="45" t="s">
        <v>97</v>
      </c>
      <c r="F549" s="45" t="s">
        <v>97</v>
      </c>
      <c r="G549" s="190">
        <v>230000</v>
      </c>
      <c r="H549" s="190">
        <v>230000</v>
      </c>
      <c r="I549" s="190">
        <v>230000</v>
      </c>
      <c r="J549" s="209" t="s">
        <v>803</v>
      </c>
      <c r="K549" s="191" t="s">
        <v>3018</v>
      </c>
      <c r="L549" s="1592" t="s">
        <v>711</v>
      </c>
      <c r="M549" s="20"/>
    </row>
    <row r="550" spans="1:13" s="196" customFormat="1" ht="23.1" customHeight="1">
      <c r="A550" s="1341"/>
      <c r="B550" s="196" t="s">
        <v>2896</v>
      </c>
      <c r="C550" s="197" t="s">
        <v>2178</v>
      </c>
      <c r="D550" s="1244" t="s">
        <v>2898</v>
      </c>
      <c r="E550" s="46"/>
      <c r="F550" s="46"/>
      <c r="G550" s="197"/>
      <c r="H550" s="197"/>
      <c r="I550" s="197"/>
      <c r="J550" s="49" t="s">
        <v>2179</v>
      </c>
      <c r="K550" s="197"/>
      <c r="L550" s="1593"/>
      <c r="M550" s="20"/>
    </row>
    <row r="551" spans="1:13" s="196" customFormat="1" ht="23.1" customHeight="1">
      <c r="A551" s="1342"/>
      <c r="B551" s="203" t="s">
        <v>2897</v>
      </c>
      <c r="C551" s="202"/>
      <c r="D551" s="1556"/>
      <c r="E551" s="143"/>
      <c r="F551" s="143"/>
      <c r="G551" s="202"/>
      <c r="H551" s="202"/>
      <c r="I551" s="202"/>
      <c r="J551" s="212"/>
      <c r="K551" s="202"/>
      <c r="L551" s="514"/>
      <c r="M551" s="20"/>
    </row>
    <row r="552" spans="1:13" s="196" customFormat="1" ht="23.1" customHeight="1">
      <c r="A552" s="1333"/>
      <c r="D552" s="1244"/>
      <c r="E552" s="762"/>
      <c r="F552" s="762"/>
      <c r="L552" s="513"/>
      <c r="M552" s="20"/>
    </row>
    <row r="553" spans="1:13" s="196" customFormat="1" ht="23.1" customHeight="1">
      <c r="A553" s="1333"/>
      <c r="D553" s="1244"/>
      <c r="E553" s="762"/>
      <c r="L553" s="513"/>
      <c r="M553" s="20"/>
    </row>
    <row r="554" spans="1:13" s="196" customFormat="1" ht="23.1" customHeight="1">
      <c r="A554" s="1333"/>
      <c r="D554" s="1244"/>
      <c r="E554" s="762"/>
      <c r="L554" s="1575">
        <v>82</v>
      </c>
      <c r="M554" s="20"/>
    </row>
    <row r="555" spans="1:13" s="196" customFormat="1" ht="23.1" customHeight="1">
      <c r="A555" s="1340"/>
      <c r="B555" s="191"/>
      <c r="C555" s="191"/>
      <c r="D555" s="808" t="s">
        <v>278</v>
      </c>
      <c r="E555" s="1873" t="s">
        <v>279</v>
      </c>
      <c r="F555" s="1874"/>
      <c r="G555" s="1874"/>
      <c r="H555" s="1874"/>
      <c r="I555" s="1875"/>
      <c r="J555" s="181" t="s">
        <v>281</v>
      </c>
      <c r="K555" s="181" t="s">
        <v>283</v>
      </c>
      <c r="L555" s="1600" t="s">
        <v>285</v>
      </c>
      <c r="M555" s="20"/>
    </row>
    <row r="556" spans="1:13" s="196" customFormat="1" ht="23.1" customHeight="1">
      <c r="A556" s="1345" t="s">
        <v>276</v>
      </c>
      <c r="B556" s="183" t="s">
        <v>95</v>
      </c>
      <c r="C556" s="183" t="s">
        <v>277</v>
      </c>
      <c r="D556" s="809" t="s">
        <v>286</v>
      </c>
      <c r="E556" s="181">
        <v>2561</v>
      </c>
      <c r="F556" s="181">
        <v>2562</v>
      </c>
      <c r="G556" s="181">
        <v>2563</v>
      </c>
      <c r="H556" s="181">
        <v>2564</v>
      </c>
      <c r="I556" s="181">
        <v>2565</v>
      </c>
      <c r="J556" s="183" t="s">
        <v>282</v>
      </c>
      <c r="K556" s="183" t="s">
        <v>284</v>
      </c>
      <c r="L556" s="1601" t="s">
        <v>329</v>
      </c>
      <c r="M556" s="20"/>
    </row>
    <row r="557" spans="1:13" s="196" customFormat="1" ht="23.1" customHeight="1">
      <c r="A557" s="1342"/>
      <c r="B557" s="1440"/>
      <c r="C557" s="1440"/>
      <c r="D557" s="810" t="s">
        <v>287</v>
      </c>
      <c r="E557" s="1440" t="s">
        <v>280</v>
      </c>
      <c r="F557" s="1440" t="s">
        <v>280</v>
      </c>
      <c r="G557" s="1440" t="s">
        <v>280</v>
      </c>
      <c r="H557" s="1440" t="s">
        <v>280</v>
      </c>
      <c r="I557" s="1440" t="s">
        <v>280</v>
      </c>
      <c r="J557" s="1440"/>
      <c r="K557" s="1440"/>
      <c r="L557" s="1602" t="s">
        <v>330</v>
      </c>
      <c r="M557" s="20"/>
    </row>
    <row r="558" spans="1:13" s="196" customFormat="1" ht="23.1" customHeight="1">
      <c r="A558" s="1340" t="s">
        <v>3535</v>
      </c>
      <c r="B558" s="192" t="s">
        <v>2886</v>
      </c>
      <c r="C558" s="191" t="s">
        <v>2176</v>
      </c>
      <c r="D558" s="1243" t="s">
        <v>1822</v>
      </c>
      <c r="E558" s="45" t="s">
        <v>97</v>
      </c>
      <c r="F558" s="45" t="s">
        <v>97</v>
      </c>
      <c r="G558" s="190">
        <v>230000</v>
      </c>
      <c r="H558" s="190">
        <v>230000</v>
      </c>
      <c r="I558" s="190">
        <v>230000</v>
      </c>
      <c r="J558" s="209" t="s">
        <v>803</v>
      </c>
      <c r="K558" s="191" t="s">
        <v>3018</v>
      </c>
      <c r="L558" s="1594" t="s">
        <v>711</v>
      </c>
      <c r="M558" s="20"/>
    </row>
    <row r="559" spans="1:13" s="196" customFormat="1" ht="23.1" customHeight="1">
      <c r="A559" s="1341"/>
      <c r="B559" s="204" t="s">
        <v>2899</v>
      </c>
      <c r="C559" s="197" t="s">
        <v>2178</v>
      </c>
      <c r="D559" s="1244" t="s">
        <v>2898</v>
      </c>
      <c r="E559" s="46"/>
      <c r="F559" s="46"/>
      <c r="G559" s="197"/>
      <c r="H559" s="197"/>
      <c r="I559" s="197"/>
      <c r="J559" s="49" t="s">
        <v>2179</v>
      </c>
      <c r="K559" s="197"/>
      <c r="L559" s="1593"/>
      <c r="M559" s="20"/>
    </row>
    <row r="560" spans="1:13" s="196" customFormat="1" ht="23.1" customHeight="1">
      <c r="A560" s="1342"/>
      <c r="B560" s="203" t="s">
        <v>2900</v>
      </c>
      <c r="C560" s="202"/>
      <c r="D560" s="1556" t="s">
        <v>2887</v>
      </c>
      <c r="E560" s="143"/>
      <c r="F560" s="143"/>
      <c r="G560" s="202"/>
      <c r="H560" s="202"/>
      <c r="I560" s="202"/>
      <c r="J560" s="212"/>
      <c r="K560" s="202"/>
      <c r="L560" s="514"/>
      <c r="M560" s="20"/>
    </row>
    <row r="561" spans="1:13" s="196" customFormat="1" ht="23.1" customHeight="1">
      <c r="A561" s="1340" t="s">
        <v>3536</v>
      </c>
      <c r="B561" s="192" t="s">
        <v>2870</v>
      </c>
      <c r="C561" s="191" t="s">
        <v>2176</v>
      </c>
      <c r="D561" s="1243" t="s">
        <v>2383</v>
      </c>
      <c r="E561" s="45" t="s">
        <v>97</v>
      </c>
      <c r="F561" s="45" t="s">
        <v>97</v>
      </c>
      <c r="G561" s="45" t="s">
        <v>97</v>
      </c>
      <c r="H561" s="190">
        <v>230000</v>
      </c>
      <c r="I561" s="190">
        <v>230000</v>
      </c>
      <c r="J561" s="209" t="s">
        <v>803</v>
      </c>
      <c r="K561" s="191" t="s">
        <v>3018</v>
      </c>
      <c r="L561" s="1594" t="s">
        <v>711</v>
      </c>
      <c r="M561" s="20"/>
    </row>
    <row r="562" spans="1:13" s="196" customFormat="1" ht="23.1" customHeight="1">
      <c r="A562" s="1341"/>
      <c r="B562" s="204" t="s">
        <v>3377</v>
      </c>
      <c r="C562" s="197" t="s">
        <v>2178</v>
      </c>
      <c r="D562" s="1244" t="s">
        <v>3376</v>
      </c>
      <c r="E562" s="46"/>
      <c r="F562" s="46"/>
      <c r="G562" s="197"/>
      <c r="H562" s="197"/>
      <c r="I562" s="197"/>
      <c r="J562" s="49" t="s">
        <v>2179</v>
      </c>
      <c r="K562" s="197"/>
      <c r="L562" s="1593"/>
      <c r="M562" s="20"/>
    </row>
    <row r="563" spans="1:13" s="196" customFormat="1" ht="23.1" customHeight="1">
      <c r="A563" s="1342"/>
      <c r="B563" s="203" t="s">
        <v>3378</v>
      </c>
      <c r="C563" s="202"/>
      <c r="D563" s="1556"/>
      <c r="E563" s="143"/>
      <c r="F563" s="143"/>
      <c r="G563" s="202"/>
      <c r="H563" s="202"/>
      <c r="I563" s="202"/>
      <c r="J563" s="212"/>
      <c r="K563" s="202"/>
      <c r="L563" s="514"/>
      <c r="M563" s="20"/>
    </row>
    <row r="564" spans="1:13" s="196" customFormat="1" ht="23.1" customHeight="1">
      <c r="A564" s="1340" t="s">
        <v>3537</v>
      </c>
      <c r="B564" s="192" t="s">
        <v>2870</v>
      </c>
      <c r="C564" s="191" t="s">
        <v>2176</v>
      </c>
      <c r="D564" s="1243" t="s">
        <v>1824</v>
      </c>
      <c r="E564" s="45" t="s">
        <v>97</v>
      </c>
      <c r="F564" s="45" t="s">
        <v>97</v>
      </c>
      <c r="G564" s="45" t="s">
        <v>97</v>
      </c>
      <c r="H564" s="190">
        <v>230000</v>
      </c>
      <c r="I564" s="190">
        <v>230000</v>
      </c>
      <c r="J564" s="209" t="s">
        <v>803</v>
      </c>
      <c r="K564" s="191" t="s">
        <v>3018</v>
      </c>
      <c r="L564" s="1594" t="s">
        <v>711</v>
      </c>
      <c r="M564" s="20"/>
    </row>
    <row r="565" spans="1:13" s="196" customFormat="1" ht="23.1" customHeight="1">
      <c r="A565" s="1341"/>
      <c r="B565" s="204"/>
      <c r="C565" s="197" t="s">
        <v>2178</v>
      </c>
      <c r="D565" s="1244" t="s">
        <v>3376</v>
      </c>
      <c r="E565" s="46"/>
      <c r="F565" s="46"/>
      <c r="G565" s="197"/>
      <c r="H565" s="197"/>
      <c r="I565" s="197"/>
      <c r="J565" s="49" t="s">
        <v>2179</v>
      </c>
      <c r="K565" s="197"/>
      <c r="L565" s="1593"/>
      <c r="M565" s="20"/>
    </row>
    <row r="566" spans="1:13" s="196" customFormat="1" ht="23.1" customHeight="1">
      <c r="A566" s="1342"/>
      <c r="B566" s="203"/>
      <c r="C566" s="202"/>
      <c r="D566" s="1556"/>
      <c r="E566" s="143"/>
      <c r="F566" s="143"/>
      <c r="G566" s="202"/>
      <c r="H566" s="202"/>
      <c r="I566" s="202"/>
      <c r="J566" s="212"/>
      <c r="K566" s="202"/>
      <c r="L566" s="514"/>
      <c r="M566" s="20"/>
    </row>
    <row r="567" spans="1:13" s="196" customFormat="1" ht="23.1" customHeight="1">
      <c r="A567" s="1340" t="s">
        <v>3538</v>
      </c>
      <c r="B567" s="192" t="s">
        <v>2901</v>
      </c>
      <c r="C567" s="191" t="s">
        <v>2176</v>
      </c>
      <c r="D567" s="1243" t="s">
        <v>1824</v>
      </c>
      <c r="E567" s="703" t="s">
        <v>97</v>
      </c>
      <c r="F567" s="161" t="s">
        <v>97</v>
      </c>
      <c r="G567" s="190">
        <v>230000</v>
      </c>
      <c r="H567" s="190">
        <v>230000</v>
      </c>
      <c r="I567" s="190">
        <v>230000</v>
      </c>
      <c r="J567" s="191" t="s">
        <v>803</v>
      </c>
      <c r="K567" s="191" t="s">
        <v>3018</v>
      </c>
      <c r="L567" s="1592" t="s">
        <v>711</v>
      </c>
      <c r="M567" s="20"/>
    </row>
    <row r="568" spans="1:13" s="196" customFormat="1" ht="23.1" customHeight="1">
      <c r="A568" s="1341"/>
      <c r="B568" s="204" t="s">
        <v>2902</v>
      </c>
      <c r="C568" s="197" t="s">
        <v>2178</v>
      </c>
      <c r="D568" s="1244" t="s">
        <v>2788</v>
      </c>
      <c r="E568" s="48"/>
      <c r="F568" s="197"/>
      <c r="G568" s="197"/>
      <c r="H568" s="197"/>
      <c r="I568" s="197"/>
      <c r="J568" s="197" t="s">
        <v>2325</v>
      </c>
      <c r="K568" s="197"/>
      <c r="L568" s="1593"/>
      <c r="M568" s="20"/>
    </row>
    <row r="569" spans="1:13" s="196" customFormat="1" ht="23.1" customHeight="1">
      <c r="A569" s="1342"/>
      <c r="B569" s="203"/>
      <c r="C569" s="202"/>
      <c r="D569" s="1556"/>
      <c r="E569" s="47"/>
      <c r="F569" s="202"/>
      <c r="G569" s="202"/>
      <c r="H569" s="202"/>
      <c r="I569" s="202"/>
      <c r="J569" s="202"/>
      <c r="K569" s="202"/>
      <c r="L569" s="514"/>
      <c r="M569" s="20"/>
    </row>
    <row r="570" spans="1:13" s="196" customFormat="1" ht="23.1" customHeight="1">
      <c r="A570" s="1340" t="s">
        <v>3539</v>
      </c>
      <c r="B570" s="192" t="s">
        <v>2903</v>
      </c>
      <c r="C570" s="191" t="s">
        <v>2176</v>
      </c>
      <c r="D570" s="1243" t="s">
        <v>1824</v>
      </c>
      <c r="E570" s="703" t="s">
        <v>97</v>
      </c>
      <c r="F570" s="161" t="s">
        <v>97</v>
      </c>
      <c r="G570" s="713" t="s">
        <v>97</v>
      </c>
      <c r="H570" s="190">
        <v>230000</v>
      </c>
      <c r="I570" s="190">
        <v>230000</v>
      </c>
      <c r="J570" s="191" t="s">
        <v>803</v>
      </c>
      <c r="K570" s="191" t="s">
        <v>3018</v>
      </c>
      <c r="L570" s="1592" t="s">
        <v>711</v>
      </c>
      <c r="M570" s="20"/>
    </row>
    <row r="571" spans="1:13" s="196" customFormat="1" ht="23.1" customHeight="1">
      <c r="A571" s="1341"/>
      <c r="B571" s="204" t="s">
        <v>2904</v>
      </c>
      <c r="C571" s="197" t="s">
        <v>2178</v>
      </c>
      <c r="D571" s="1244" t="s">
        <v>2906</v>
      </c>
      <c r="E571" s="48"/>
      <c r="F571" s="46"/>
      <c r="G571" s="762"/>
      <c r="H571" s="197"/>
      <c r="I571" s="197"/>
      <c r="J571" s="197" t="s">
        <v>2325</v>
      </c>
      <c r="K571" s="197"/>
      <c r="L571" s="1593"/>
      <c r="M571" s="20"/>
    </row>
    <row r="572" spans="1:13" s="196" customFormat="1" ht="23.1" customHeight="1">
      <c r="A572" s="1342"/>
      <c r="B572" s="203" t="s">
        <v>2905</v>
      </c>
      <c r="C572" s="202"/>
      <c r="D572" s="1556"/>
      <c r="E572" s="47"/>
      <c r="F572" s="143"/>
      <c r="G572" s="147"/>
      <c r="H572" s="202"/>
      <c r="I572" s="202"/>
      <c r="J572" s="202"/>
      <c r="K572" s="202"/>
      <c r="L572" s="514"/>
      <c r="M572" s="20"/>
    </row>
    <row r="573" spans="1:13" s="196" customFormat="1" ht="23.1" customHeight="1">
      <c r="A573" s="1340" t="s">
        <v>3540</v>
      </c>
      <c r="B573" s="58" t="s">
        <v>451</v>
      </c>
      <c r="C573" s="100" t="s">
        <v>872</v>
      </c>
      <c r="D573" s="1555" t="s">
        <v>875</v>
      </c>
      <c r="E573" s="703" t="s">
        <v>97</v>
      </c>
      <c r="F573" s="161" t="s">
        <v>97</v>
      </c>
      <c r="G573" s="794" t="s">
        <v>97</v>
      </c>
      <c r="H573" s="190">
        <v>230000</v>
      </c>
      <c r="I573" s="190">
        <v>230000</v>
      </c>
      <c r="J573" s="192" t="s">
        <v>820</v>
      </c>
      <c r="K573" s="191" t="s">
        <v>888</v>
      </c>
      <c r="L573" s="707" t="s">
        <v>711</v>
      </c>
      <c r="M573" s="20"/>
    </row>
    <row r="574" spans="1:13" s="196" customFormat="1" ht="23.1" customHeight="1">
      <c r="A574" s="1341"/>
      <c r="B574" s="43" t="s">
        <v>453</v>
      </c>
      <c r="C574" s="41" t="s">
        <v>873</v>
      </c>
      <c r="D574" s="1287" t="s">
        <v>876</v>
      </c>
      <c r="E574" s="48"/>
      <c r="F574" s="46"/>
      <c r="G574" s="740"/>
      <c r="H574" s="197"/>
      <c r="I574" s="197"/>
      <c r="J574" s="196" t="s">
        <v>768</v>
      </c>
      <c r="K574" s="197" t="s">
        <v>889</v>
      </c>
      <c r="L574" s="1593"/>
      <c r="M574" s="20"/>
    </row>
    <row r="575" spans="1:13" s="196" customFormat="1" ht="23.1" customHeight="1">
      <c r="A575" s="1342"/>
      <c r="B575" s="253"/>
      <c r="C575" s="42"/>
      <c r="D575" s="1288"/>
      <c r="E575" s="47"/>
      <c r="F575" s="143"/>
      <c r="G575" s="795"/>
      <c r="H575" s="202"/>
      <c r="I575" s="202"/>
      <c r="J575" s="203"/>
      <c r="K575" s="202"/>
      <c r="L575" s="514"/>
      <c r="M575" s="20"/>
    </row>
    <row r="576" spans="1:13" s="196" customFormat="1" ht="23.1" customHeight="1">
      <c r="A576" s="1333"/>
      <c r="B576" s="43"/>
      <c r="C576" s="51"/>
      <c r="D576" s="1287"/>
      <c r="E576" s="762"/>
      <c r="F576" s="762"/>
      <c r="G576" s="762"/>
      <c r="L576" s="513"/>
      <c r="M576" s="20"/>
    </row>
    <row r="577" spans="1:13" s="196" customFormat="1" ht="23.1" customHeight="1">
      <c r="A577" s="1333"/>
      <c r="D577" s="1244"/>
      <c r="E577" s="762"/>
      <c r="F577" s="762"/>
      <c r="L577" s="513"/>
      <c r="M577" s="20"/>
    </row>
    <row r="578" spans="1:13" s="196" customFormat="1" ht="23.1" customHeight="1">
      <c r="A578" s="1333"/>
      <c r="D578" s="1244"/>
      <c r="E578" s="762"/>
      <c r="F578" s="762"/>
      <c r="L578" s="1575">
        <v>83</v>
      </c>
      <c r="M578" s="20"/>
    </row>
    <row r="579" spans="1:13" s="196" customFormat="1" ht="23.1" customHeight="1">
      <c r="A579" s="1340"/>
      <c r="B579" s="191"/>
      <c r="C579" s="191"/>
      <c r="D579" s="808" t="s">
        <v>278</v>
      </c>
      <c r="E579" s="1873" t="s">
        <v>279</v>
      </c>
      <c r="F579" s="1874"/>
      <c r="G579" s="1874"/>
      <c r="H579" s="1874"/>
      <c r="I579" s="1875"/>
      <c r="J579" s="181" t="s">
        <v>281</v>
      </c>
      <c r="K579" s="181" t="s">
        <v>283</v>
      </c>
      <c r="L579" s="1600" t="s">
        <v>285</v>
      </c>
      <c r="M579" s="20"/>
    </row>
    <row r="580" spans="1:13" s="196" customFormat="1" ht="23.1" customHeight="1">
      <c r="A580" s="1345" t="s">
        <v>276</v>
      </c>
      <c r="B580" s="183" t="s">
        <v>95</v>
      </c>
      <c r="C580" s="183" t="s">
        <v>277</v>
      </c>
      <c r="D580" s="809" t="s">
        <v>286</v>
      </c>
      <c r="E580" s="181">
        <v>2561</v>
      </c>
      <c r="F580" s="181">
        <v>2562</v>
      </c>
      <c r="G580" s="181">
        <v>2563</v>
      </c>
      <c r="H580" s="181">
        <v>2564</v>
      </c>
      <c r="I580" s="181">
        <v>2565</v>
      </c>
      <c r="J580" s="183" t="s">
        <v>282</v>
      </c>
      <c r="K580" s="183" t="s">
        <v>284</v>
      </c>
      <c r="L580" s="1601" t="s">
        <v>329</v>
      </c>
      <c r="M580" s="20"/>
    </row>
    <row r="581" spans="1:13" s="196" customFormat="1" ht="23.1" customHeight="1">
      <c r="A581" s="1342"/>
      <c r="B581" s="1440"/>
      <c r="C581" s="1440"/>
      <c r="D581" s="810" t="s">
        <v>287</v>
      </c>
      <c r="E581" s="1440" t="s">
        <v>280</v>
      </c>
      <c r="F581" s="1440" t="s">
        <v>280</v>
      </c>
      <c r="G581" s="1440" t="s">
        <v>280</v>
      </c>
      <c r="H581" s="1440" t="s">
        <v>280</v>
      </c>
      <c r="I581" s="1440" t="s">
        <v>280</v>
      </c>
      <c r="J581" s="1440"/>
      <c r="K581" s="1440"/>
      <c r="L581" s="1602" t="s">
        <v>330</v>
      </c>
      <c r="M581" s="20"/>
    </row>
    <row r="582" spans="1:13" s="196" customFormat="1" ht="23.1" customHeight="1">
      <c r="A582" s="1340" t="s">
        <v>3541</v>
      </c>
      <c r="B582" s="1439" t="s">
        <v>2907</v>
      </c>
      <c r="C582" s="100" t="s">
        <v>473</v>
      </c>
      <c r="D582" s="1243" t="s">
        <v>1807</v>
      </c>
      <c r="E582" s="703" t="s">
        <v>97</v>
      </c>
      <c r="F582" s="161" t="s">
        <v>97</v>
      </c>
      <c r="G582" s="713" t="s">
        <v>97</v>
      </c>
      <c r="H582" s="190">
        <v>230000</v>
      </c>
      <c r="I582" s="190">
        <v>230000</v>
      </c>
      <c r="J582" s="191" t="s">
        <v>803</v>
      </c>
      <c r="K582" s="191" t="s">
        <v>898</v>
      </c>
      <c r="L582" s="1592" t="s">
        <v>711</v>
      </c>
      <c r="M582" s="20"/>
    </row>
    <row r="583" spans="1:13" s="196" customFormat="1" ht="23.1" customHeight="1">
      <c r="A583" s="1341"/>
      <c r="B583" s="20" t="s">
        <v>2908</v>
      </c>
      <c r="C583" s="41" t="s">
        <v>475</v>
      </c>
      <c r="D583" s="1187" t="s">
        <v>3314</v>
      </c>
      <c r="E583" s="48"/>
      <c r="F583" s="46"/>
      <c r="G583" s="762"/>
      <c r="H583" s="197"/>
      <c r="I583" s="197"/>
      <c r="J583" s="197" t="s">
        <v>2325</v>
      </c>
      <c r="K583" s="197" t="s">
        <v>475</v>
      </c>
      <c r="L583" s="1593"/>
      <c r="M583" s="20"/>
    </row>
    <row r="584" spans="1:13" s="196" customFormat="1" ht="23.1" customHeight="1">
      <c r="A584" s="1342"/>
      <c r="B584" s="751"/>
      <c r="C584" s="42"/>
      <c r="D584" s="1556"/>
      <c r="E584" s="47"/>
      <c r="F584" s="143"/>
      <c r="G584" s="147"/>
      <c r="H584" s="202"/>
      <c r="I584" s="202"/>
      <c r="J584" s="202"/>
      <c r="K584" s="202"/>
      <c r="L584" s="514"/>
      <c r="M584" s="20"/>
    </row>
    <row r="585" spans="1:13" s="196" customFormat="1" ht="23.1" customHeight="1">
      <c r="A585" s="1340" t="s">
        <v>3542</v>
      </c>
      <c r="B585" s="1439" t="s">
        <v>2910</v>
      </c>
      <c r="C585" s="100" t="s">
        <v>473</v>
      </c>
      <c r="D585" s="1243" t="s">
        <v>1807</v>
      </c>
      <c r="E585" s="703" t="s">
        <v>97</v>
      </c>
      <c r="F585" s="161" t="s">
        <v>97</v>
      </c>
      <c r="G585" s="794" t="s">
        <v>97</v>
      </c>
      <c r="H585" s="190">
        <v>230000</v>
      </c>
      <c r="I585" s="190">
        <v>230000</v>
      </c>
      <c r="J585" s="191" t="s">
        <v>803</v>
      </c>
      <c r="K585" s="191" t="s">
        <v>898</v>
      </c>
      <c r="L585" s="1592" t="s">
        <v>711</v>
      </c>
      <c r="M585" s="20"/>
    </row>
    <row r="586" spans="1:13" s="196" customFormat="1" ht="23.1" customHeight="1">
      <c r="A586" s="1341"/>
      <c r="B586" s="20"/>
      <c r="C586" s="41" t="s">
        <v>475</v>
      </c>
      <c r="D586" s="1187" t="s">
        <v>3316</v>
      </c>
      <c r="E586" s="48"/>
      <c r="F586" s="46"/>
      <c r="G586" s="740"/>
      <c r="H586" s="197"/>
      <c r="I586" s="197"/>
      <c r="J586" s="197" t="s">
        <v>2325</v>
      </c>
      <c r="K586" s="197" t="s">
        <v>475</v>
      </c>
      <c r="L586" s="1593"/>
      <c r="M586" s="20"/>
    </row>
    <row r="587" spans="1:13" s="196" customFormat="1" ht="23.1" customHeight="1">
      <c r="A587" s="1342"/>
      <c r="B587" s="751"/>
      <c r="C587" s="42"/>
      <c r="D587" s="1556" t="s">
        <v>3317</v>
      </c>
      <c r="E587" s="47"/>
      <c r="F587" s="143"/>
      <c r="G587" s="795"/>
      <c r="H587" s="202"/>
      <c r="I587" s="202"/>
      <c r="J587" s="202"/>
      <c r="K587" s="202"/>
      <c r="L587" s="514"/>
      <c r="M587" s="20"/>
    </row>
    <row r="588" spans="1:13" s="196" customFormat="1" ht="23.1" customHeight="1">
      <c r="A588" s="1340" t="s">
        <v>3543</v>
      </c>
      <c r="B588" s="1439" t="s">
        <v>3315</v>
      </c>
      <c r="C588" s="100" t="s">
        <v>473</v>
      </c>
      <c r="D588" s="1243" t="s">
        <v>1807</v>
      </c>
      <c r="E588" s="703" t="s">
        <v>97</v>
      </c>
      <c r="F588" s="161" t="s">
        <v>97</v>
      </c>
      <c r="G588" s="794" t="s">
        <v>97</v>
      </c>
      <c r="H588" s="190">
        <v>230000</v>
      </c>
      <c r="I588" s="190">
        <v>230000</v>
      </c>
      <c r="J588" s="191" t="s">
        <v>803</v>
      </c>
      <c r="K588" s="191" t="s">
        <v>898</v>
      </c>
      <c r="L588" s="1592" t="s">
        <v>711</v>
      </c>
      <c r="M588" s="20"/>
    </row>
    <row r="589" spans="1:13" s="196" customFormat="1" ht="23.1" customHeight="1">
      <c r="A589" s="1341"/>
      <c r="B589" s="20"/>
      <c r="C589" s="41" t="s">
        <v>475</v>
      </c>
      <c r="D589" s="1187" t="s">
        <v>3316</v>
      </c>
      <c r="E589" s="48"/>
      <c r="F589" s="46"/>
      <c r="G589" s="740"/>
      <c r="H589" s="197"/>
      <c r="I589" s="197"/>
      <c r="J589" s="197" t="s">
        <v>2325</v>
      </c>
      <c r="K589" s="197" t="s">
        <v>475</v>
      </c>
      <c r="L589" s="1593"/>
      <c r="M589" s="20"/>
    </row>
    <row r="590" spans="1:13" s="196" customFormat="1" ht="23.1" customHeight="1">
      <c r="A590" s="1342"/>
      <c r="B590" s="751"/>
      <c r="C590" s="42"/>
      <c r="D590" s="1556" t="s">
        <v>3317</v>
      </c>
      <c r="E590" s="47"/>
      <c r="F590" s="143"/>
      <c r="G590" s="795"/>
      <c r="H590" s="202"/>
      <c r="I590" s="202"/>
      <c r="J590" s="202"/>
      <c r="K590" s="202"/>
      <c r="L590" s="514"/>
      <c r="M590" s="20"/>
    </row>
    <row r="591" spans="1:13" s="196" customFormat="1" ht="23.1" customHeight="1">
      <c r="A591" s="1340" t="s">
        <v>3544</v>
      </c>
      <c r="B591" s="1439" t="s">
        <v>2909</v>
      </c>
      <c r="C591" s="100" t="s">
        <v>473</v>
      </c>
      <c r="D591" s="1551" t="s">
        <v>1807</v>
      </c>
      <c r="E591" s="703" t="s">
        <v>97</v>
      </c>
      <c r="F591" s="703" t="s">
        <v>97</v>
      </c>
      <c r="G591" s="703" t="s">
        <v>97</v>
      </c>
      <c r="H591" s="703" t="s">
        <v>97</v>
      </c>
      <c r="I591" s="190">
        <v>230000</v>
      </c>
      <c r="J591" s="191" t="s">
        <v>803</v>
      </c>
      <c r="K591" s="191" t="s">
        <v>898</v>
      </c>
      <c r="L591" s="1592" t="s">
        <v>711</v>
      </c>
      <c r="M591" s="20"/>
    </row>
    <row r="592" spans="1:13" s="196" customFormat="1" ht="23.1" customHeight="1">
      <c r="A592" s="1341"/>
      <c r="B592" s="20"/>
      <c r="C592" s="41" t="s">
        <v>475</v>
      </c>
      <c r="D592" s="1187" t="s">
        <v>3318</v>
      </c>
      <c r="E592" s="48"/>
      <c r="F592" s="48"/>
      <c r="G592" s="48"/>
      <c r="H592" s="48"/>
      <c r="I592" s="197"/>
      <c r="J592" s="197" t="s">
        <v>2325</v>
      </c>
      <c r="K592" s="197" t="s">
        <v>475</v>
      </c>
      <c r="L592" s="1593"/>
      <c r="M592" s="20"/>
    </row>
    <row r="593" spans="1:13" s="196" customFormat="1" ht="23.1" customHeight="1">
      <c r="A593" s="1342"/>
      <c r="B593" s="751"/>
      <c r="C593" s="42"/>
      <c r="D593" s="1570" t="s">
        <v>3317</v>
      </c>
      <c r="E593" s="47"/>
      <c r="F593" s="47"/>
      <c r="G593" s="47"/>
      <c r="H593" s="47"/>
      <c r="I593" s="202"/>
      <c r="J593" s="202"/>
      <c r="K593" s="202"/>
      <c r="L593" s="514"/>
      <c r="M593" s="20"/>
    </row>
    <row r="594" spans="1:13" s="196" customFormat="1" ht="23.1" customHeight="1">
      <c r="A594" s="1337" t="s">
        <v>3545</v>
      </c>
      <c r="B594" s="58" t="s">
        <v>2911</v>
      </c>
      <c r="C594" s="107" t="s">
        <v>1927</v>
      </c>
      <c r="D594" s="1372" t="s">
        <v>1807</v>
      </c>
      <c r="E594" s="703" t="s">
        <v>97</v>
      </c>
      <c r="F594" s="703" t="s">
        <v>97</v>
      </c>
      <c r="G594" s="703" t="s">
        <v>97</v>
      </c>
      <c r="H594" s="703" t="s">
        <v>97</v>
      </c>
      <c r="I594" s="190">
        <v>230000</v>
      </c>
      <c r="J594" s="192" t="s">
        <v>820</v>
      </c>
      <c r="K594" s="191" t="s">
        <v>898</v>
      </c>
      <c r="L594" s="1592" t="s">
        <v>711</v>
      </c>
      <c r="M594" s="20"/>
    </row>
    <row r="595" spans="1:13" s="196" customFormat="1" ht="23.1" customHeight="1">
      <c r="A595" s="1346"/>
      <c r="B595" s="43"/>
      <c r="C595" s="108" t="s">
        <v>486</v>
      </c>
      <c r="D595" s="1187" t="s">
        <v>712</v>
      </c>
      <c r="E595" s="48"/>
      <c r="F595" s="48"/>
      <c r="G595" s="48"/>
      <c r="H595" s="48"/>
      <c r="I595" s="197"/>
      <c r="J595" s="196" t="s">
        <v>768</v>
      </c>
      <c r="K595" s="197" t="s">
        <v>475</v>
      </c>
      <c r="L595" s="1594"/>
      <c r="M595" s="20"/>
    </row>
    <row r="596" spans="1:13" s="196" customFormat="1" ht="23.1" customHeight="1">
      <c r="A596" s="1347"/>
      <c r="B596" s="253"/>
      <c r="C596" s="120"/>
      <c r="D596" s="1188" t="s">
        <v>713</v>
      </c>
      <c r="E596" s="47"/>
      <c r="F596" s="47"/>
      <c r="G596" s="47"/>
      <c r="H596" s="47"/>
      <c r="I596" s="202"/>
      <c r="J596" s="203"/>
      <c r="K596" s="202"/>
      <c r="L596" s="1603"/>
      <c r="M596" s="20"/>
    </row>
    <row r="597" spans="1:13" s="196" customFormat="1" ht="23.1" customHeight="1">
      <c r="A597" s="1348" t="s">
        <v>3546</v>
      </c>
      <c r="B597" s="1439" t="s">
        <v>3367</v>
      </c>
      <c r="C597" s="100" t="s">
        <v>473</v>
      </c>
      <c r="D597" s="1243" t="s">
        <v>1807</v>
      </c>
      <c r="E597" s="703" t="s">
        <v>97</v>
      </c>
      <c r="F597" s="703" t="s">
        <v>97</v>
      </c>
      <c r="G597" s="703" t="s">
        <v>97</v>
      </c>
      <c r="H597" s="703" t="s">
        <v>97</v>
      </c>
      <c r="I597" s="190">
        <v>230000</v>
      </c>
      <c r="J597" s="191" t="s">
        <v>803</v>
      </c>
      <c r="K597" s="191" t="s">
        <v>898</v>
      </c>
      <c r="L597" s="1592" t="s">
        <v>711</v>
      </c>
      <c r="M597" s="20"/>
    </row>
    <row r="598" spans="1:13" s="196" customFormat="1" ht="23.1" customHeight="1">
      <c r="A598" s="1346"/>
      <c r="B598" s="20"/>
      <c r="C598" s="41" t="s">
        <v>475</v>
      </c>
      <c r="D598" s="1187" t="s">
        <v>3368</v>
      </c>
      <c r="E598" s="48"/>
      <c r="F598" s="48"/>
      <c r="G598" s="48"/>
      <c r="H598" s="48"/>
      <c r="I598" s="197"/>
      <c r="J598" s="197" t="s">
        <v>2325</v>
      </c>
      <c r="K598" s="197" t="s">
        <v>475</v>
      </c>
      <c r="L598" s="1593"/>
      <c r="M598" s="20"/>
    </row>
    <row r="599" spans="1:13" s="196" customFormat="1" ht="23.1" customHeight="1">
      <c r="A599" s="1347"/>
      <c r="B599" s="751"/>
      <c r="C599" s="42"/>
      <c r="D599" s="1556" t="s">
        <v>3369</v>
      </c>
      <c r="E599" s="47"/>
      <c r="F599" s="47"/>
      <c r="G599" s="47"/>
      <c r="H599" s="47"/>
      <c r="I599" s="202"/>
      <c r="J599" s="202"/>
      <c r="K599" s="202"/>
      <c r="L599" s="514"/>
      <c r="M599" s="20"/>
    </row>
    <row r="600" spans="1:13" s="196" customFormat="1" ht="23.1" customHeight="1">
      <c r="A600" s="1490"/>
      <c r="B600" s="20"/>
      <c r="C600" s="51"/>
      <c r="D600" s="1244"/>
      <c r="E600" s="762"/>
      <c r="F600" s="762"/>
      <c r="G600" s="762"/>
      <c r="H600" s="762"/>
      <c r="L600" s="513"/>
      <c r="M600" s="20"/>
    </row>
    <row r="601" spans="1:13" s="196" customFormat="1" ht="23.1" customHeight="1">
      <c r="A601" s="1490"/>
      <c r="B601" s="43"/>
      <c r="C601" s="51"/>
      <c r="D601" s="1287"/>
      <c r="F601" s="172"/>
      <c r="G601" s="172"/>
      <c r="H601" s="172"/>
      <c r="I601" s="172"/>
      <c r="L601" s="1604"/>
      <c r="M601" s="20"/>
    </row>
    <row r="602" spans="1:13" s="196" customFormat="1" ht="23.1" customHeight="1">
      <c r="A602" s="1490"/>
      <c r="B602" s="43"/>
      <c r="C602" s="51"/>
      <c r="D602" s="1287"/>
      <c r="F602" s="172"/>
      <c r="G602" s="172"/>
      <c r="H602" s="172"/>
      <c r="I602" s="172"/>
      <c r="L602" s="1575">
        <v>84</v>
      </c>
      <c r="M602" s="20"/>
    </row>
    <row r="603" spans="1:13" s="196" customFormat="1" ht="23.1" customHeight="1">
      <c r="A603" s="1340"/>
      <c r="B603" s="191"/>
      <c r="C603" s="191"/>
      <c r="D603" s="808" t="s">
        <v>278</v>
      </c>
      <c r="E603" s="1873" t="s">
        <v>279</v>
      </c>
      <c r="F603" s="1874"/>
      <c r="G603" s="1874"/>
      <c r="H603" s="1874"/>
      <c r="I603" s="1875"/>
      <c r="J603" s="181" t="s">
        <v>281</v>
      </c>
      <c r="K603" s="181" t="s">
        <v>283</v>
      </c>
      <c r="L603" s="1600" t="s">
        <v>285</v>
      </c>
      <c r="M603" s="20"/>
    </row>
    <row r="604" spans="1:13" s="196" customFormat="1" ht="23.1" customHeight="1">
      <c r="A604" s="1341" t="s">
        <v>276</v>
      </c>
      <c r="B604" s="183" t="s">
        <v>95</v>
      </c>
      <c r="C604" s="183" t="s">
        <v>277</v>
      </c>
      <c r="D604" s="809" t="s">
        <v>286</v>
      </c>
      <c r="E604" s="181">
        <v>2561</v>
      </c>
      <c r="F604" s="181">
        <v>2562</v>
      </c>
      <c r="G604" s="181">
        <v>2563</v>
      </c>
      <c r="H604" s="181">
        <v>2564</v>
      </c>
      <c r="I604" s="181">
        <v>2565</v>
      </c>
      <c r="J604" s="183" t="s">
        <v>282</v>
      </c>
      <c r="K604" s="183" t="s">
        <v>284</v>
      </c>
      <c r="L604" s="1601" t="s">
        <v>329</v>
      </c>
      <c r="M604" s="20"/>
    </row>
    <row r="605" spans="1:13" s="196" customFormat="1" ht="22.5" customHeight="1">
      <c r="A605" s="1342"/>
      <c r="B605" s="1440"/>
      <c r="C605" s="1440"/>
      <c r="D605" s="810" t="s">
        <v>287</v>
      </c>
      <c r="E605" s="1440" t="s">
        <v>280</v>
      </c>
      <c r="F605" s="1440" t="s">
        <v>280</v>
      </c>
      <c r="G605" s="1440" t="s">
        <v>280</v>
      </c>
      <c r="H605" s="1440" t="s">
        <v>280</v>
      </c>
      <c r="I605" s="1440" t="s">
        <v>280</v>
      </c>
      <c r="J605" s="1440"/>
      <c r="K605" s="1440"/>
      <c r="L605" s="1602" t="s">
        <v>330</v>
      </c>
      <c r="M605" s="20"/>
    </row>
    <row r="606" spans="1:13" s="196" customFormat="1" ht="23.1" customHeight="1">
      <c r="A606" s="1337" t="s">
        <v>3547</v>
      </c>
      <c r="B606" s="58" t="s">
        <v>2914</v>
      </c>
      <c r="C606" s="100" t="s">
        <v>473</v>
      </c>
      <c r="D606" s="1372" t="s">
        <v>1810</v>
      </c>
      <c r="E606" s="703" t="s">
        <v>97</v>
      </c>
      <c r="F606" s="703" t="s">
        <v>97</v>
      </c>
      <c r="G606" s="703" t="s">
        <v>97</v>
      </c>
      <c r="H606" s="703" t="s">
        <v>97</v>
      </c>
      <c r="I606" s="190">
        <v>230000</v>
      </c>
      <c r="J606" s="192" t="s">
        <v>820</v>
      </c>
      <c r="K606" s="191" t="s">
        <v>898</v>
      </c>
      <c r="L606" s="1592" t="s">
        <v>711</v>
      </c>
      <c r="M606" s="20"/>
    </row>
    <row r="607" spans="1:13" s="196" customFormat="1" ht="23.1" customHeight="1">
      <c r="A607" s="1346"/>
      <c r="B607" s="43"/>
      <c r="C607" s="41" t="s">
        <v>475</v>
      </c>
      <c r="D607" s="1187" t="s">
        <v>712</v>
      </c>
      <c r="E607" s="48"/>
      <c r="F607" s="48"/>
      <c r="G607" s="48"/>
      <c r="H607" s="48"/>
      <c r="I607" s="197"/>
      <c r="J607" s="196" t="s">
        <v>768</v>
      </c>
      <c r="K607" s="197" t="s">
        <v>475</v>
      </c>
      <c r="L607" s="1594"/>
      <c r="M607" s="20"/>
    </row>
    <row r="608" spans="1:13" s="196" customFormat="1" ht="23.1" customHeight="1">
      <c r="A608" s="1347"/>
      <c r="B608" s="253"/>
      <c r="C608" s="42"/>
      <c r="D608" s="1188" t="s">
        <v>713</v>
      </c>
      <c r="E608" s="47"/>
      <c r="F608" s="47"/>
      <c r="G608" s="47"/>
      <c r="H608" s="47"/>
      <c r="I608" s="202"/>
      <c r="J608" s="203"/>
      <c r="K608" s="202"/>
      <c r="L608" s="1603"/>
      <c r="M608" s="20"/>
    </row>
    <row r="609" spans="1:15" s="22" customFormat="1" ht="23.1" customHeight="1">
      <c r="A609" s="1337" t="s">
        <v>3548</v>
      </c>
      <c r="B609" s="58" t="s">
        <v>2915</v>
      </c>
      <c r="C609" s="100" t="s">
        <v>473</v>
      </c>
      <c r="D609" s="1372" t="s">
        <v>1810</v>
      </c>
      <c r="E609" s="703" t="s">
        <v>97</v>
      </c>
      <c r="F609" s="703" t="s">
        <v>97</v>
      </c>
      <c r="G609" s="703" t="s">
        <v>97</v>
      </c>
      <c r="H609" s="703" t="s">
        <v>97</v>
      </c>
      <c r="I609" s="190">
        <v>230000</v>
      </c>
      <c r="J609" s="192" t="s">
        <v>820</v>
      </c>
      <c r="K609" s="191" t="s">
        <v>898</v>
      </c>
      <c r="L609" s="1592" t="s">
        <v>711</v>
      </c>
    </row>
    <row r="610" spans="1:15" s="22" customFormat="1" ht="23.1" customHeight="1">
      <c r="A610" s="1346"/>
      <c r="B610" s="43"/>
      <c r="C610" s="41" t="s">
        <v>475</v>
      </c>
      <c r="D610" s="1187"/>
      <c r="E610" s="48"/>
      <c r="F610" s="48"/>
      <c r="G610" s="48"/>
      <c r="H610" s="48"/>
      <c r="I610" s="197"/>
      <c r="J610" s="196" t="s">
        <v>768</v>
      </c>
      <c r="K610" s="197" t="s">
        <v>475</v>
      </c>
      <c r="L610" s="1594"/>
      <c r="N610" s="22" t="s">
        <v>3433</v>
      </c>
      <c r="O610" s="178">
        <v>16931900</v>
      </c>
    </row>
    <row r="611" spans="1:15" s="22" customFormat="1" ht="23.1" customHeight="1">
      <c r="A611" s="1347"/>
      <c r="B611" s="253"/>
      <c r="C611" s="42"/>
      <c r="D611" s="1188"/>
      <c r="E611" s="47"/>
      <c r="F611" s="47"/>
      <c r="G611" s="47"/>
      <c r="H611" s="47"/>
      <c r="I611" s="202"/>
      <c r="J611" s="203"/>
      <c r="K611" s="202"/>
      <c r="L611" s="1603"/>
    </row>
    <row r="612" spans="1:15" s="22" customFormat="1" ht="23.1" customHeight="1">
      <c r="A612" s="1337" t="s">
        <v>3549</v>
      </c>
      <c r="B612" s="58" t="s">
        <v>3319</v>
      </c>
      <c r="C612" s="100" t="s">
        <v>473</v>
      </c>
      <c r="D612" s="1372" t="s">
        <v>1810</v>
      </c>
      <c r="E612" s="161" t="s">
        <v>97</v>
      </c>
      <c r="F612" s="703" t="s">
        <v>97</v>
      </c>
      <c r="G612" s="703" t="s">
        <v>97</v>
      </c>
      <c r="H612" s="703" t="s">
        <v>97</v>
      </c>
      <c r="I612" s="190">
        <v>230000</v>
      </c>
      <c r="J612" s="192" t="s">
        <v>820</v>
      </c>
      <c r="K612" s="191" t="s">
        <v>898</v>
      </c>
      <c r="L612" s="1592" t="s">
        <v>711</v>
      </c>
    </row>
    <row r="613" spans="1:15" s="22" customFormat="1" ht="23.1" customHeight="1">
      <c r="A613" s="1346"/>
      <c r="B613" s="43" t="s">
        <v>2916</v>
      </c>
      <c r="C613" s="41" t="s">
        <v>475</v>
      </c>
      <c r="D613" s="1187"/>
      <c r="E613" s="46"/>
      <c r="F613" s="48"/>
      <c r="G613" s="48"/>
      <c r="H613" s="48"/>
      <c r="I613" s="197"/>
      <c r="J613" s="196" t="s">
        <v>768</v>
      </c>
      <c r="K613" s="197" t="s">
        <v>475</v>
      </c>
      <c r="L613" s="1594"/>
    </row>
    <row r="614" spans="1:15" s="22" customFormat="1" ht="23.1" customHeight="1">
      <c r="A614" s="1347"/>
      <c r="B614" s="253"/>
      <c r="C614" s="42"/>
      <c r="D614" s="1188"/>
      <c r="E614" s="143"/>
      <c r="F614" s="47"/>
      <c r="G614" s="47"/>
      <c r="H614" s="47"/>
      <c r="I614" s="202"/>
      <c r="J614" s="203"/>
      <c r="K614" s="202"/>
      <c r="L614" s="1603"/>
    </row>
    <row r="615" spans="1:15" s="22" customFormat="1" ht="23.1" customHeight="1">
      <c r="A615" s="1340" t="s">
        <v>3550</v>
      </c>
      <c r="B615" s="58" t="s">
        <v>454</v>
      </c>
      <c r="C615" s="100" t="s">
        <v>2438</v>
      </c>
      <c r="D615" s="1555" t="s">
        <v>1811</v>
      </c>
      <c r="E615" s="161" t="s">
        <v>97</v>
      </c>
      <c r="F615" s="161" t="s">
        <v>97</v>
      </c>
      <c r="G615" s="161" t="s">
        <v>97</v>
      </c>
      <c r="H615" s="161" t="s">
        <v>97</v>
      </c>
      <c r="I615" s="190">
        <v>230000</v>
      </c>
      <c r="J615" s="192" t="s">
        <v>820</v>
      </c>
      <c r="K615" s="191" t="s">
        <v>890</v>
      </c>
      <c r="L615" s="707" t="s">
        <v>711</v>
      </c>
      <c r="M615" s="22">
        <v>63</v>
      </c>
    </row>
    <row r="616" spans="1:15" s="22" customFormat="1" ht="23.1" customHeight="1">
      <c r="A616" s="1341"/>
      <c r="B616" s="43"/>
      <c r="C616" s="41" t="s">
        <v>2439</v>
      </c>
      <c r="D616" s="1287" t="s">
        <v>765</v>
      </c>
      <c r="E616" s="46"/>
      <c r="F616" s="46"/>
      <c r="G616" s="46"/>
      <c r="H616" s="46"/>
      <c r="I616" s="197"/>
      <c r="J616" s="196" t="s">
        <v>768</v>
      </c>
      <c r="K616" s="197"/>
      <c r="L616" s="1593"/>
    </row>
    <row r="617" spans="1:15" s="22" customFormat="1" ht="23.1" customHeight="1">
      <c r="A617" s="1342"/>
      <c r="B617" s="253"/>
      <c r="C617" s="42"/>
      <c r="D617" s="1288"/>
      <c r="E617" s="143"/>
      <c r="F617" s="143"/>
      <c r="G617" s="143"/>
      <c r="H617" s="143"/>
      <c r="I617" s="202"/>
      <c r="J617" s="203"/>
      <c r="K617" s="202"/>
      <c r="L617" s="514"/>
    </row>
    <row r="618" spans="1:15" s="22" customFormat="1" ht="23.1" customHeight="1">
      <c r="A618" s="1337" t="s">
        <v>3551</v>
      </c>
      <c r="B618" s="58" t="s">
        <v>3320</v>
      </c>
      <c r="C618" s="100" t="s">
        <v>473</v>
      </c>
      <c r="D618" s="1372" t="s">
        <v>1811</v>
      </c>
      <c r="E618" s="161" t="s">
        <v>97</v>
      </c>
      <c r="F618" s="161" t="s">
        <v>97</v>
      </c>
      <c r="G618" s="161" t="s">
        <v>97</v>
      </c>
      <c r="H618" s="161" t="s">
        <v>97</v>
      </c>
      <c r="I618" s="190">
        <v>230000</v>
      </c>
      <c r="J618" s="192" t="s">
        <v>820</v>
      </c>
      <c r="K618" s="191" t="s">
        <v>898</v>
      </c>
      <c r="L618" s="1592" t="s">
        <v>711</v>
      </c>
    </row>
    <row r="619" spans="1:15" s="22" customFormat="1" ht="23.1" customHeight="1">
      <c r="A619" s="1346"/>
      <c r="B619" s="43" t="s">
        <v>2917</v>
      </c>
      <c r="C619" s="41" t="s">
        <v>475</v>
      </c>
      <c r="D619" s="1187"/>
      <c r="E619" s="46"/>
      <c r="F619" s="46"/>
      <c r="G619" s="46"/>
      <c r="H619" s="46"/>
      <c r="I619" s="197"/>
      <c r="J619" s="196" t="s">
        <v>768</v>
      </c>
      <c r="K619" s="197" t="s">
        <v>475</v>
      </c>
      <c r="L619" s="1594"/>
    </row>
    <row r="620" spans="1:15" s="22" customFormat="1" ht="23.1" customHeight="1">
      <c r="A620" s="1347"/>
      <c r="B620" s="253"/>
      <c r="C620" s="42"/>
      <c r="D620" s="1188"/>
      <c r="E620" s="143"/>
      <c r="F620" s="143"/>
      <c r="G620" s="143"/>
      <c r="H620" s="143"/>
      <c r="I620" s="202"/>
      <c r="J620" s="203"/>
      <c r="K620" s="202"/>
      <c r="L620" s="1603"/>
    </row>
    <row r="621" spans="1:15" s="196" customFormat="1" ht="23.1" customHeight="1">
      <c r="A621" s="1340" t="s">
        <v>3552</v>
      </c>
      <c r="B621" s="1438" t="s">
        <v>2476</v>
      </c>
      <c r="C621" s="750" t="s">
        <v>2352</v>
      </c>
      <c r="D621" s="1243" t="s">
        <v>2349</v>
      </c>
      <c r="E621" s="161" t="s">
        <v>97</v>
      </c>
      <c r="F621" s="161" t="s">
        <v>97</v>
      </c>
      <c r="G621" s="190">
        <v>100000</v>
      </c>
      <c r="H621" s="190">
        <v>100000</v>
      </c>
      <c r="I621" s="190">
        <v>100000</v>
      </c>
      <c r="J621" s="192" t="s">
        <v>820</v>
      </c>
      <c r="K621" s="191" t="s">
        <v>891</v>
      </c>
      <c r="L621" s="1592" t="s">
        <v>711</v>
      </c>
      <c r="M621" s="20"/>
    </row>
    <row r="622" spans="1:15" s="196" customFormat="1" ht="23.1" customHeight="1">
      <c r="A622" s="1341"/>
      <c r="B622" s="748" t="s">
        <v>2477</v>
      </c>
      <c r="C622" s="41" t="s">
        <v>2353</v>
      </c>
      <c r="D622" s="1244" t="s">
        <v>2354</v>
      </c>
      <c r="E622" s="46"/>
      <c r="F622" s="46"/>
      <c r="G622" s="197"/>
      <c r="H622" s="197"/>
      <c r="I622" s="197"/>
      <c r="J622" s="196" t="s">
        <v>768</v>
      </c>
      <c r="K622" s="197" t="s">
        <v>2355</v>
      </c>
      <c r="L622" s="1593"/>
      <c r="M622" s="20"/>
    </row>
    <row r="623" spans="1:15" s="22" customFormat="1" ht="23.1" customHeight="1">
      <c r="A623" s="1342"/>
      <c r="B623" s="749"/>
      <c r="C623" s="202" t="s">
        <v>2343</v>
      </c>
      <c r="D623" s="1556" t="s">
        <v>2356</v>
      </c>
      <c r="E623" s="143"/>
      <c r="F623" s="143"/>
      <c r="G623" s="202"/>
      <c r="H623" s="202"/>
      <c r="I623" s="202"/>
      <c r="J623" s="203"/>
      <c r="K623" s="202" t="s">
        <v>2343</v>
      </c>
      <c r="L623" s="514"/>
    </row>
    <row r="624" spans="1:15" s="22" customFormat="1" ht="23.1" customHeight="1">
      <c r="A624" s="1333"/>
      <c r="B624" s="20"/>
      <c r="C624" s="196"/>
      <c r="D624" s="1244"/>
      <c r="E624" s="762"/>
      <c r="F624" s="762"/>
      <c r="G624" s="196"/>
      <c r="H624" s="196"/>
      <c r="I624" s="196"/>
      <c r="J624" s="196"/>
      <c r="K624" s="196"/>
      <c r="L624" s="513"/>
    </row>
    <row r="625" spans="1:13" s="22" customFormat="1" ht="23.1" customHeight="1">
      <c r="A625" s="1343"/>
      <c r="B625" s="43"/>
      <c r="C625" s="51"/>
      <c r="D625" s="1287"/>
      <c r="E625" s="762"/>
      <c r="F625" s="196"/>
      <c r="G625" s="196"/>
      <c r="H625" s="196"/>
      <c r="I625" s="196"/>
      <c r="J625" s="196"/>
      <c r="K625" s="196"/>
      <c r="L625" s="513"/>
    </row>
    <row r="626" spans="1:13" s="22" customFormat="1" ht="23.1" customHeight="1">
      <c r="A626" s="1343"/>
      <c r="B626" s="43"/>
      <c r="C626" s="51"/>
      <c r="D626" s="1287"/>
      <c r="E626" s="762"/>
      <c r="F626" s="196"/>
      <c r="G626" s="196"/>
      <c r="H626" s="196"/>
      <c r="I626" s="196"/>
      <c r="J626" s="196"/>
      <c r="K626" s="196"/>
      <c r="L626" s="1575">
        <v>85</v>
      </c>
    </row>
    <row r="627" spans="1:13" s="22" customFormat="1" ht="23.1" customHeight="1">
      <c r="A627" s="1340"/>
      <c r="B627" s="191"/>
      <c r="C627" s="191"/>
      <c r="D627" s="808" t="s">
        <v>278</v>
      </c>
      <c r="E627" s="1873" t="s">
        <v>279</v>
      </c>
      <c r="F627" s="1874"/>
      <c r="G627" s="1874"/>
      <c r="H627" s="1874"/>
      <c r="I627" s="1875"/>
      <c r="J627" s="181" t="s">
        <v>281</v>
      </c>
      <c r="K627" s="181" t="s">
        <v>283</v>
      </c>
      <c r="L627" s="1600" t="s">
        <v>285</v>
      </c>
    </row>
    <row r="628" spans="1:13" s="22" customFormat="1" ht="23.1" customHeight="1">
      <c r="A628" s="1341" t="s">
        <v>276</v>
      </c>
      <c r="B628" s="183" t="s">
        <v>95</v>
      </c>
      <c r="C628" s="183" t="s">
        <v>277</v>
      </c>
      <c r="D628" s="809" t="s">
        <v>286</v>
      </c>
      <c r="E628" s="181">
        <v>2561</v>
      </c>
      <c r="F628" s="181">
        <v>2562</v>
      </c>
      <c r="G628" s="181">
        <v>2563</v>
      </c>
      <c r="H628" s="181">
        <v>2564</v>
      </c>
      <c r="I628" s="181">
        <v>2565</v>
      </c>
      <c r="J628" s="183" t="s">
        <v>282</v>
      </c>
      <c r="K628" s="183" t="s">
        <v>284</v>
      </c>
      <c r="L628" s="1601" t="s">
        <v>329</v>
      </c>
    </row>
    <row r="629" spans="1:13" s="22" customFormat="1" ht="23.1" customHeight="1">
      <c r="A629" s="1342"/>
      <c r="B629" s="1440"/>
      <c r="C629" s="1440"/>
      <c r="D629" s="810" t="s">
        <v>287</v>
      </c>
      <c r="E629" s="1440" t="s">
        <v>280</v>
      </c>
      <c r="F629" s="1440" t="s">
        <v>280</v>
      </c>
      <c r="G629" s="1440" t="s">
        <v>280</v>
      </c>
      <c r="H629" s="1440" t="s">
        <v>280</v>
      </c>
      <c r="I629" s="1440" t="s">
        <v>280</v>
      </c>
      <c r="J629" s="1440"/>
      <c r="K629" s="1440"/>
      <c r="L629" s="1602" t="s">
        <v>330</v>
      </c>
    </row>
    <row r="630" spans="1:13" s="196" customFormat="1" ht="23.1" customHeight="1">
      <c r="A630" s="1340" t="s">
        <v>3553</v>
      </c>
      <c r="B630" s="1439" t="s">
        <v>2357</v>
      </c>
      <c r="C630" s="100" t="s">
        <v>473</v>
      </c>
      <c r="D630" s="1243" t="s">
        <v>2358</v>
      </c>
      <c r="E630" s="161" t="s">
        <v>97</v>
      </c>
      <c r="F630" s="189">
        <v>100000</v>
      </c>
      <c r="G630" s="161" t="s">
        <v>97</v>
      </c>
      <c r="H630" s="161" t="s">
        <v>97</v>
      </c>
      <c r="I630" s="161" t="s">
        <v>97</v>
      </c>
      <c r="J630" s="192" t="s">
        <v>820</v>
      </c>
      <c r="K630" s="198" t="s">
        <v>891</v>
      </c>
      <c r="L630" s="1592" t="s">
        <v>711</v>
      </c>
      <c r="M630" s="20"/>
    </row>
    <row r="631" spans="1:13" s="196" customFormat="1" ht="23.1" customHeight="1">
      <c r="A631" s="1341"/>
      <c r="B631" s="20" t="s">
        <v>1813</v>
      </c>
      <c r="C631" s="41" t="s">
        <v>475</v>
      </c>
      <c r="D631" s="1244" t="s">
        <v>2359</v>
      </c>
      <c r="E631" s="46"/>
      <c r="G631" s="46"/>
      <c r="H631" s="46"/>
      <c r="I631" s="46"/>
      <c r="J631" s="196" t="s">
        <v>768</v>
      </c>
      <c r="K631" s="44" t="s">
        <v>457</v>
      </c>
      <c r="L631" s="1593"/>
      <c r="M631" s="20"/>
    </row>
    <row r="632" spans="1:13" s="22" customFormat="1" ht="23.1" customHeight="1">
      <c r="A632" s="1341"/>
      <c r="B632" s="20"/>
      <c r="C632" s="41"/>
      <c r="D632" s="1244" t="s">
        <v>2360</v>
      </c>
      <c r="E632" s="46"/>
      <c r="F632" s="196"/>
      <c r="G632" s="46"/>
      <c r="H632" s="46"/>
      <c r="I632" s="46"/>
      <c r="J632" s="196"/>
      <c r="K632" s="44"/>
      <c r="L632" s="1593"/>
    </row>
    <row r="633" spans="1:13" s="22" customFormat="1" ht="23.1" customHeight="1">
      <c r="A633" s="1341"/>
      <c r="B633" s="20"/>
      <c r="C633" s="197"/>
      <c r="D633" s="1244" t="s">
        <v>2361</v>
      </c>
      <c r="E633" s="46"/>
      <c r="F633" s="196"/>
      <c r="G633" s="46"/>
      <c r="H633" s="46"/>
      <c r="I633" s="46"/>
      <c r="J633" s="196"/>
      <c r="K633" s="44"/>
      <c r="L633" s="1593"/>
    </row>
    <row r="634" spans="1:13" s="22" customFormat="1" ht="23.1" customHeight="1">
      <c r="A634" s="1337" t="s">
        <v>3554</v>
      </c>
      <c r="B634" s="58" t="s">
        <v>2181</v>
      </c>
      <c r="C634" s="100" t="s">
        <v>878</v>
      </c>
      <c r="D634" s="1555" t="s">
        <v>462</v>
      </c>
      <c r="E634" s="161" t="s">
        <v>97</v>
      </c>
      <c r="F634" s="161" t="s">
        <v>97</v>
      </c>
      <c r="G634" s="161" t="s">
        <v>97</v>
      </c>
      <c r="H634" s="161" t="s">
        <v>97</v>
      </c>
      <c r="I634" s="190">
        <v>200000</v>
      </c>
      <c r="J634" s="192" t="s">
        <v>820</v>
      </c>
      <c r="K634" s="191" t="s">
        <v>892</v>
      </c>
      <c r="L634" s="707" t="s">
        <v>711</v>
      </c>
    </row>
    <row r="635" spans="1:13" s="22" customFormat="1" ht="23.1" customHeight="1">
      <c r="A635" s="1338"/>
      <c r="B635" s="43"/>
      <c r="C635" s="41" t="s">
        <v>879</v>
      </c>
      <c r="D635" s="1287" t="s">
        <v>463</v>
      </c>
      <c r="E635" s="46"/>
      <c r="F635" s="46"/>
      <c r="G635" s="46"/>
      <c r="H635" s="46"/>
      <c r="I635" s="197"/>
      <c r="J635" s="196" t="s">
        <v>768</v>
      </c>
      <c r="K635" s="197"/>
      <c r="L635" s="1593"/>
    </row>
    <row r="636" spans="1:13" s="22" customFormat="1" ht="23.1" customHeight="1">
      <c r="A636" s="1339"/>
      <c r="B636" s="253"/>
      <c r="C636" s="42"/>
      <c r="D636" s="1288"/>
      <c r="E636" s="143"/>
      <c r="F636" s="46"/>
      <c r="G636" s="46"/>
      <c r="H636" s="46"/>
      <c r="I636" s="202"/>
      <c r="J636" s="203"/>
      <c r="K636" s="202"/>
      <c r="L636" s="514"/>
    </row>
    <row r="637" spans="1:13" s="22" customFormat="1" ht="23.1" customHeight="1">
      <c r="A637" s="1337" t="s">
        <v>3555</v>
      </c>
      <c r="B637" s="58" t="s">
        <v>2454</v>
      </c>
      <c r="C637" s="100" t="s">
        <v>878</v>
      </c>
      <c r="D637" s="1555" t="s">
        <v>765</v>
      </c>
      <c r="E637" s="161" t="s">
        <v>97</v>
      </c>
      <c r="F637" s="161" t="s">
        <v>97</v>
      </c>
      <c r="G637" s="161" t="s">
        <v>97</v>
      </c>
      <c r="H637" s="161" t="s">
        <v>97</v>
      </c>
      <c r="I637" s="190">
        <v>200000</v>
      </c>
      <c r="J637" s="192" t="s">
        <v>820</v>
      </c>
      <c r="K637" s="191" t="s">
        <v>892</v>
      </c>
      <c r="L637" s="707" t="s">
        <v>711</v>
      </c>
    </row>
    <row r="638" spans="1:13" s="22" customFormat="1" ht="23.1" customHeight="1">
      <c r="A638" s="1338"/>
      <c r="B638" s="43" t="s">
        <v>2291</v>
      </c>
      <c r="C638" s="41" t="s">
        <v>879</v>
      </c>
      <c r="D638" s="1287" t="s">
        <v>3321</v>
      </c>
      <c r="E638" s="46"/>
      <c r="F638" s="46"/>
      <c r="G638" s="46"/>
      <c r="H638" s="46"/>
      <c r="I638" s="197"/>
      <c r="J638" s="196" t="s">
        <v>768</v>
      </c>
      <c r="K638" s="197"/>
      <c r="L638" s="1593"/>
    </row>
    <row r="639" spans="1:13" s="196" customFormat="1" ht="23.1" customHeight="1">
      <c r="A639" s="1339"/>
      <c r="B639" s="253"/>
      <c r="C639" s="42"/>
      <c r="D639" s="1288"/>
      <c r="E639" s="143"/>
      <c r="F639" s="143"/>
      <c r="G639" s="143"/>
      <c r="H639" s="143"/>
      <c r="I639" s="202"/>
      <c r="J639" s="203"/>
      <c r="K639" s="202"/>
      <c r="L639" s="514"/>
      <c r="M639" s="20"/>
    </row>
    <row r="640" spans="1:13" s="22" customFormat="1" ht="23.1" customHeight="1">
      <c r="A640" s="1349" t="s">
        <v>3556</v>
      </c>
      <c r="B640" s="58" t="s">
        <v>2189</v>
      </c>
      <c r="C640" s="57" t="s">
        <v>473</v>
      </c>
      <c r="D640" s="1189" t="s">
        <v>1813</v>
      </c>
      <c r="E640" s="794" t="s">
        <v>97</v>
      </c>
      <c r="F640" s="794" t="s">
        <v>97</v>
      </c>
      <c r="G640" s="794" t="s">
        <v>97</v>
      </c>
      <c r="H640" s="794" t="s">
        <v>97</v>
      </c>
      <c r="I640" s="190">
        <v>200000</v>
      </c>
      <c r="J640" s="191" t="s">
        <v>820</v>
      </c>
      <c r="K640" s="192" t="s">
        <v>894</v>
      </c>
      <c r="L640" s="1592" t="s">
        <v>711</v>
      </c>
    </row>
    <row r="641" spans="1:13" s="22" customFormat="1" ht="23.1" customHeight="1">
      <c r="A641" s="1350"/>
      <c r="B641" s="43" t="s">
        <v>3322</v>
      </c>
      <c r="C641" s="162" t="s">
        <v>901</v>
      </c>
      <c r="D641" s="1187" t="s">
        <v>3019</v>
      </c>
      <c r="E641" s="740"/>
      <c r="F641" s="740"/>
      <c r="G641" s="740"/>
      <c r="H641" s="740"/>
      <c r="I641" s="197"/>
      <c r="J641" s="197" t="s">
        <v>768</v>
      </c>
      <c r="K641" s="196" t="s">
        <v>471</v>
      </c>
      <c r="L641" s="1594"/>
    </row>
    <row r="642" spans="1:13" s="22" customFormat="1" ht="23.1" customHeight="1">
      <c r="A642" s="1351"/>
      <c r="B642" s="253"/>
      <c r="C642" s="122"/>
      <c r="D642" s="1188"/>
      <c r="E642" s="795"/>
      <c r="F642" s="795"/>
      <c r="G642" s="795"/>
      <c r="H642" s="795"/>
      <c r="I642" s="202"/>
      <c r="J642" s="202"/>
      <c r="K642" s="203"/>
      <c r="L642" s="1603"/>
    </row>
    <row r="643" spans="1:13" s="22" customFormat="1" ht="23.1" customHeight="1">
      <c r="A643" s="1337" t="s">
        <v>3557</v>
      </c>
      <c r="B643" s="58" t="s">
        <v>2918</v>
      </c>
      <c r="C643" s="100" t="s">
        <v>473</v>
      </c>
      <c r="D643" s="1202" t="s">
        <v>1813</v>
      </c>
      <c r="E643" s="161" t="s">
        <v>97</v>
      </c>
      <c r="F643" s="161" t="s">
        <v>97</v>
      </c>
      <c r="G643" s="161" t="s">
        <v>97</v>
      </c>
      <c r="H643" s="161" t="s">
        <v>97</v>
      </c>
      <c r="I643" s="190">
        <v>200000</v>
      </c>
      <c r="J643" s="192" t="s">
        <v>820</v>
      </c>
      <c r="K643" s="191" t="s">
        <v>898</v>
      </c>
      <c r="L643" s="1592" t="s">
        <v>711</v>
      </c>
    </row>
    <row r="644" spans="1:13" s="22" customFormat="1" ht="23.1" customHeight="1">
      <c r="A644" s="1346"/>
      <c r="B644" s="43"/>
      <c r="C644" s="41" t="s">
        <v>475</v>
      </c>
      <c r="D644" s="1287"/>
      <c r="E644" s="46"/>
      <c r="F644" s="46"/>
      <c r="G644" s="46"/>
      <c r="H644" s="46"/>
      <c r="I644" s="197"/>
      <c r="J644" s="196" t="s">
        <v>768</v>
      </c>
      <c r="K644" s="197" t="s">
        <v>475</v>
      </c>
      <c r="L644" s="1594"/>
    </row>
    <row r="645" spans="1:13" s="22" customFormat="1" ht="23.1" customHeight="1">
      <c r="A645" s="1347"/>
      <c r="B645" s="253"/>
      <c r="C645" s="42"/>
      <c r="D645" s="1569"/>
      <c r="E645" s="143"/>
      <c r="F645" s="143"/>
      <c r="G645" s="143"/>
      <c r="H645" s="143"/>
      <c r="I645" s="202"/>
      <c r="J645" s="203"/>
      <c r="K645" s="202"/>
      <c r="L645" s="1603"/>
    </row>
    <row r="646" spans="1:13" s="22" customFormat="1" ht="23.1" customHeight="1">
      <c r="A646" s="1337" t="s">
        <v>3558</v>
      </c>
      <c r="B646" s="58" t="s">
        <v>2930</v>
      </c>
      <c r="C646" s="100" t="s">
        <v>878</v>
      </c>
      <c r="D646" s="1571" t="s">
        <v>1813</v>
      </c>
      <c r="E646" s="161" t="s">
        <v>97</v>
      </c>
      <c r="F646" s="161" t="s">
        <v>97</v>
      </c>
      <c r="G646" s="161" t="s">
        <v>97</v>
      </c>
      <c r="H646" s="161" t="s">
        <v>97</v>
      </c>
      <c r="I646" s="190">
        <v>200000</v>
      </c>
      <c r="J646" s="192" t="s">
        <v>820</v>
      </c>
      <c r="K646" s="191" t="s">
        <v>892</v>
      </c>
      <c r="L646" s="707" t="s">
        <v>711</v>
      </c>
    </row>
    <row r="647" spans="1:13" s="22" customFormat="1" ht="23.1" customHeight="1">
      <c r="A647" s="1338"/>
      <c r="B647" s="43" t="s">
        <v>3322</v>
      </c>
      <c r="C647" s="41" t="s">
        <v>879</v>
      </c>
      <c r="D647" s="1287"/>
      <c r="E647" s="46"/>
      <c r="F647" s="46"/>
      <c r="G647" s="46"/>
      <c r="H647" s="46"/>
      <c r="I647" s="197"/>
      <c r="J647" s="196" t="s">
        <v>768</v>
      </c>
      <c r="K647" s="197"/>
      <c r="L647" s="1593"/>
      <c r="M647" s="22">
        <v>63</v>
      </c>
    </row>
    <row r="648" spans="1:13" s="22" customFormat="1" ht="23.1" customHeight="1">
      <c r="A648" s="1339"/>
      <c r="B648" s="253"/>
      <c r="C648" s="42"/>
      <c r="D648" s="1569"/>
      <c r="E648" s="143"/>
      <c r="F648" s="143"/>
      <c r="G648" s="143"/>
      <c r="H648" s="143"/>
      <c r="I648" s="202"/>
      <c r="J648" s="203"/>
      <c r="K648" s="202"/>
      <c r="L648" s="514"/>
    </row>
    <row r="649" spans="1:13" s="22" customFormat="1" ht="23.1" customHeight="1">
      <c r="A649" s="1343"/>
      <c r="B649" s="43"/>
      <c r="C649" s="51"/>
      <c r="D649" s="1287"/>
      <c r="E649" s="762"/>
      <c r="F649" s="762"/>
      <c r="G649" s="762"/>
      <c r="H649" s="762"/>
      <c r="I649" s="196"/>
      <c r="J649" s="196"/>
      <c r="K649" s="196"/>
      <c r="L649" s="513"/>
    </row>
    <row r="650" spans="1:13" s="196" customFormat="1" ht="23.1" customHeight="1">
      <c r="A650" s="1333"/>
      <c r="B650" s="766"/>
      <c r="D650" s="1244"/>
      <c r="F650" s="172"/>
      <c r="G650" s="172"/>
      <c r="H650" s="172"/>
      <c r="I650" s="172"/>
      <c r="L650" s="1575">
        <v>86</v>
      </c>
      <c r="M650" s="20"/>
    </row>
    <row r="651" spans="1:13" s="22" customFormat="1" ht="23.1" customHeight="1">
      <c r="A651" s="1340"/>
      <c r="B651" s="191"/>
      <c r="C651" s="191"/>
      <c r="D651" s="808" t="s">
        <v>278</v>
      </c>
      <c r="E651" s="1873" t="s">
        <v>279</v>
      </c>
      <c r="F651" s="1874"/>
      <c r="G651" s="1874"/>
      <c r="H651" s="1874"/>
      <c r="I651" s="1875"/>
      <c r="J651" s="181" t="s">
        <v>281</v>
      </c>
      <c r="K651" s="181" t="s">
        <v>283</v>
      </c>
      <c r="L651" s="1600" t="s">
        <v>285</v>
      </c>
    </row>
    <row r="652" spans="1:13" s="196" customFormat="1" ht="23.1" customHeight="1">
      <c r="A652" s="1341" t="s">
        <v>276</v>
      </c>
      <c r="B652" s="183" t="s">
        <v>95</v>
      </c>
      <c r="C652" s="183" t="s">
        <v>277</v>
      </c>
      <c r="D652" s="809" t="s">
        <v>286</v>
      </c>
      <c r="E652" s="181">
        <v>2561</v>
      </c>
      <c r="F652" s="181">
        <v>2562</v>
      </c>
      <c r="G652" s="181">
        <v>2563</v>
      </c>
      <c r="H652" s="181">
        <v>2564</v>
      </c>
      <c r="I652" s="181">
        <v>2565</v>
      </c>
      <c r="J652" s="183" t="s">
        <v>282</v>
      </c>
      <c r="K652" s="183" t="s">
        <v>284</v>
      </c>
      <c r="L652" s="1601" t="s">
        <v>329</v>
      </c>
      <c r="M652" s="20"/>
    </row>
    <row r="653" spans="1:13" s="196" customFormat="1" ht="23.1" customHeight="1">
      <c r="A653" s="1342"/>
      <c r="B653" s="1440"/>
      <c r="C653" s="1440"/>
      <c r="D653" s="810" t="s">
        <v>287</v>
      </c>
      <c r="E653" s="1440" t="s">
        <v>280</v>
      </c>
      <c r="F653" s="1440" t="s">
        <v>280</v>
      </c>
      <c r="G653" s="1440" t="s">
        <v>280</v>
      </c>
      <c r="H653" s="1440" t="s">
        <v>280</v>
      </c>
      <c r="I653" s="1440" t="s">
        <v>280</v>
      </c>
      <c r="J653" s="1440"/>
      <c r="K653" s="1440"/>
      <c r="L653" s="1602" t="s">
        <v>330</v>
      </c>
      <c r="M653" s="20"/>
    </row>
    <row r="654" spans="1:13" s="22" customFormat="1" ht="23.1" customHeight="1">
      <c r="A654" s="1337" t="s">
        <v>3559</v>
      </c>
      <c r="B654" s="58" t="s">
        <v>2931</v>
      </c>
      <c r="C654" s="100" t="s">
        <v>878</v>
      </c>
      <c r="D654" s="1571" t="s">
        <v>1813</v>
      </c>
      <c r="E654" s="161" t="s">
        <v>97</v>
      </c>
      <c r="F654" s="161" t="s">
        <v>97</v>
      </c>
      <c r="G654" s="161" t="s">
        <v>97</v>
      </c>
      <c r="H654" s="161" t="s">
        <v>97</v>
      </c>
      <c r="I654" s="190">
        <v>200000</v>
      </c>
      <c r="J654" s="192" t="s">
        <v>820</v>
      </c>
      <c r="K654" s="191" t="s">
        <v>892</v>
      </c>
      <c r="L654" s="707" t="s">
        <v>711</v>
      </c>
    </row>
    <row r="655" spans="1:13" s="22" customFormat="1" ht="23.1" customHeight="1">
      <c r="A655" s="1338"/>
      <c r="B655" s="43"/>
      <c r="C655" s="41" t="s">
        <v>879</v>
      </c>
      <c r="D655" s="1287"/>
      <c r="E655" s="46"/>
      <c r="F655" s="46"/>
      <c r="G655" s="46"/>
      <c r="H655" s="46"/>
      <c r="I655" s="197"/>
      <c r="J655" s="196" t="s">
        <v>768</v>
      </c>
      <c r="K655" s="197"/>
      <c r="L655" s="1593"/>
    </row>
    <row r="656" spans="1:13" s="22" customFormat="1" ht="23.1" customHeight="1">
      <c r="A656" s="1339"/>
      <c r="B656" s="253"/>
      <c r="C656" s="42"/>
      <c r="D656" s="1569"/>
      <c r="E656" s="143"/>
      <c r="F656" s="143"/>
      <c r="G656" s="143"/>
      <c r="H656" s="143"/>
      <c r="I656" s="202"/>
      <c r="J656" s="203"/>
      <c r="K656" s="202"/>
      <c r="L656" s="514"/>
    </row>
    <row r="657" spans="1:12" s="22" customFormat="1" ht="23.1" customHeight="1">
      <c r="A657" s="1337" t="s">
        <v>3560</v>
      </c>
      <c r="B657" s="58" t="s">
        <v>2456</v>
      </c>
      <c r="C657" s="100" t="s">
        <v>478</v>
      </c>
      <c r="D657" s="1571" t="s">
        <v>1813</v>
      </c>
      <c r="E657" s="161" t="s">
        <v>97</v>
      </c>
      <c r="F657" s="161" t="s">
        <v>97</v>
      </c>
      <c r="G657" s="161" t="s">
        <v>97</v>
      </c>
      <c r="H657" s="161" t="s">
        <v>97</v>
      </c>
      <c r="I657" s="190">
        <v>10000</v>
      </c>
      <c r="J657" s="192" t="s">
        <v>820</v>
      </c>
      <c r="K657" s="191" t="s">
        <v>899</v>
      </c>
      <c r="L657" s="707" t="s">
        <v>711</v>
      </c>
    </row>
    <row r="658" spans="1:12" s="22" customFormat="1" ht="23.1" customHeight="1">
      <c r="A658" s="1338"/>
      <c r="B658" s="43" t="s">
        <v>2457</v>
      </c>
      <c r="C658" s="41" t="s">
        <v>479</v>
      </c>
      <c r="D658" s="1287"/>
      <c r="E658" s="46"/>
      <c r="F658" s="46"/>
      <c r="G658" s="46"/>
      <c r="H658" s="46"/>
      <c r="I658" s="197"/>
      <c r="J658" s="196" t="s">
        <v>768</v>
      </c>
      <c r="K658" s="197" t="s">
        <v>900</v>
      </c>
      <c r="L658" s="1593"/>
    </row>
    <row r="659" spans="1:12" s="22" customFormat="1" ht="23.1" customHeight="1">
      <c r="A659" s="1339"/>
      <c r="B659" s="253"/>
      <c r="C659" s="42"/>
      <c r="D659" s="1569"/>
      <c r="E659" s="143"/>
      <c r="F659" s="143"/>
      <c r="G659" s="143"/>
      <c r="H659" s="143"/>
      <c r="I659" s="202"/>
      <c r="J659" s="203"/>
      <c r="K659" s="202"/>
      <c r="L659" s="514"/>
    </row>
    <row r="660" spans="1:12" s="22" customFormat="1" ht="23.1" customHeight="1">
      <c r="A660" s="1334" t="s">
        <v>3561</v>
      </c>
      <c r="B660" s="110" t="s">
        <v>2182</v>
      </c>
      <c r="C660" s="107" t="s">
        <v>2445</v>
      </c>
      <c r="D660" s="1372" t="s">
        <v>2183</v>
      </c>
      <c r="E660" s="161" t="s">
        <v>97</v>
      </c>
      <c r="F660" s="161" t="s">
        <v>97</v>
      </c>
      <c r="G660" s="161" t="s">
        <v>97</v>
      </c>
      <c r="H660" s="161" t="s">
        <v>97</v>
      </c>
      <c r="I660" s="190">
        <v>200000</v>
      </c>
      <c r="J660" s="192" t="s">
        <v>820</v>
      </c>
      <c r="K660" s="191" t="s">
        <v>894</v>
      </c>
      <c r="L660" s="707" t="s">
        <v>711</v>
      </c>
    </row>
    <row r="661" spans="1:12" s="22" customFormat="1" ht="23.1" customHeight="1">
      <c r="A661" s="1335"/>
      <c r="B661" s="53"/>
      <c r="C661" s="162" t="s">
        <v>1932</v>
      </c>
      <c r="D661" s="1187" t="s">
        <v>461</v>
      </c>
      <c r="E661" s="46"/>
      <c r="F661" s="46"/>
      <c r="G661" s="46"/>
      <c r="H661" s="46"/>
      <c r="I661" s="197"/>
      <c r="J661" s="196" t="s">
        <v>768</v>
      </c>
      <c r="K661" s="197" t="s">
        <v>471</v>
      </c>
      <c r="L661" s="1593"/>
    </row>
    <row r="662" spans="1:12" s="22" customFormat="1" ht="23.1" customHeight="1">
      <c r="A662" s="1336"/>
      <c r="B662" s="54"/>
      <c r="C662" s="122"/>
      <c r="D662" s="1188"/>
      <c r="E662" s="143"/>
      <c r="F662" s="143"/>
      <c r="G662" s="143"/>
      <c r="H662" s="143"/>
      <c r="I662" s="202"/>
      <c r="J662" s="203"/>
      <c r="K662" s="202"/>
      <c r="L662" s="514"/>
    </row>
    <row r="663" spans="1:12" s="22" customFormat="1" ht="23.1" customHeight="1">
      <c r="A663" s="1348" t="s">
        <v>3562</v>
      </c>
      <c r="B663" s="192" t="s">
        <v>2449</v>
      </c>
      <c r="C663" s="107" t="s">
        <v>468</v>
      </c>
      <c r="D663" s="1189" t="s">
        <v>1815</v>
      </c>
      <c r="E663" s="161" t="s">
        <v>97</v>
      </c>
      <c r="F663" s="190"/>
      <c r="G663" s="190"/>
      <c r="H663" s="190"/>
      <c r="I663" s="190">
        <v>200000</v>
      </c>
      <c r="J663" s="192" t="s">
        <v>820</v>
      </c>
      <c r="K663" s="191" t="s">
        <v>894</v>
      </c>
      <c r="L663" s="707" t="s">
        <v>711</v>
      </c>
    </row>
    <row r="664" spans="1:12" s="22" customFormat="1" ht="23.1" customHeight="1">
      <c r="A664" s="1346"/>
      <c r="B664" s="196" t="s">
        <v>2450</v>
      </c>
      <c r="C664" s="108" t="s">
        <v>469</v>
      </c>
      <c r="D664" s="1187" t="s">
        <v>2184</v>
      </c>
      <c r="E664" s="46"/>
      <c r="F664" s="197"/>
      <c r="G664" s="197"/>
      <c r="H664" s="197"/>
      <c r="I664" s="197"/>
      <c r="J664" s="196" t="s">
        <v>768</v>
      </c>
      <c r="K664" s="197" t="s">
        <v>471</v>
      </c>
      <c r="L664" s="1593"/>
    </row>
    <row r="665" spans="1:12" s="22" customFormat="1" ht="23.1" customHeight="1">
      <c r="A665" s="1347"/>
      <c r="B665" s="203"/>
      <c r="C665" s="120"/>
      <c r="D665" s="1188" t="s">
        <v>2185</v>
      </c>
      <c r="E665" s="143"/>
      <c r="F665" s="202"/>
      <c r="G665" s="202"/>
      <c r="H665" s="202"/>
      <c r="I665" s="202"/>
      <c r="J665" s="203"/>
      <c r="K665" s="202"/>
      <c r="L665" s="514"/>
    </row>
    <row r="666" spans="1:12" s="22" customFormat="1" ht="23.1" customHeight="1">
      <c r="A666" s="1340" t="s">
        <v>3563</v>
      </c>
      <c r="B666" s="110" t="s">
        <v>2919</v>
      </c>
      <c r="C666" s="107" t="s">
        <v>2445</v>
      </c>
      <c r="D666" s="1372" t="s">
        <v>1815</v>
      </c>
      <c r="E666" s="161" t="s">
        <v>97</v>
      </c>
      <c r="F666" s="190"/>
      <c r="G666" s="190"/>
      <c r="H666" s="190"/>
      <c r="I666" s="190">
        <v>200000</v>
      </c>
      <c r="J666" s="192" t="s">
        <v>820</v>
      </c>
      <c r="K666" s="191" t="s">
        <v>894</v>
      </c>
      <c r="L666" s="707" t="s">
        <v>711</v>
      </c>
    </row>
    <row r="667" spans="1:12" s="22" customFormat="1" ht="23.1" customHeight="1">
      <c r="A667" s="1341"/>
      <c r="B667" s="53" t="s">
        <v>2920</v>
      </c>
      <c r="C667" s="162" t="s">
        <v>1932</v>
      </c>
      <c r="D667" s="1187" t="s">
        <v>2922</v>
      </c>
      <c r="E667" s="46"/>
      <c r="F667" s="197"/>
      <c r="G667" s="197"/>
      <c r="H667" s="197"/>
      <c r="I667" s="197"/>
      <c r="J667" s="196" t="s">
        <v>768</v>
      </c>
      <c r="K667" s="197" t="s">
        <v>471</v>
      </c>
      <c r="L667" s="1593"/>
    </row>
    <row r="668" spans="1:12" s="22" customFormat="1" ht="23.1" customHeight="1">
      <c r="A668" s="1342"/>
      <c r="B668" s="54" t="s">
        <v>2921</v>
      </c>
      <c r="C668" s="122"/>
      <c r="D668" s="1188"/>
      <c r="E668" s="143"/>
      <c r="F668" s="202"/>
      <c r="G668" s="202"/>
      <c r="H668" s="202"/>
      <c r="I668" s="202"/>
      <c r="J668" s="203"/>
      <c r="K668" s="202"/>
      <c r="L668" s="514"/>
    </row>
    <row r="669" spans="1:12" s="22" customFormat="1" ht="23.1" customHeight="1">
      <c r="A669" s="1340" t="s">
        <v>3564</v>
      </c>
      <c r="B669" s="110" t="s">
        <v>3370</v>
      </c>
      <c r="C669" s="107" t="s">
        <v>2445</v>
      </c>
      <c r="D669" s="1372" t="s">
        <v>1816</v>
      </c>
      <c r="E669" s="161" t="s">
        <v>97</v>
      </c>
      <c r="F669" s="189"/>
      <c r="G669" s="190"/>
      <c r="H669" s="190"/>
      <c r="I669" s="190">
        <v>200000</v>
      </c>
      <c r="J669" s="191" t="s">
        <v>820</v>
      </c>
      <c r="K669" s="191" t="s">
        <v>894</v>
      </c>
      <c r="L669" s="707" t="s">
        <v>711</v>
      </c>
    </row>
    <row r="670" spans="1:12" s="22" customFormat="1" ht="23.1" customHeight="1">
      <c r="A670" s="1341"/>
      <c r="B670" s="53"/>
      <c r="C670" s="162" t="s">
        <v>1932</v>
      </c>
      <c r="D670" s="1187" t="s">
        <v>3371</v>
      </c>
      <c r="E670" s="46"/>
      <c r="F670" s="196"/>
      <c r="G670" s="197"/>
      <c r="H670" s="197"/>
      <c r="I670" s="197"/>
      <c r="J670" s="197" t="s">
        <v>768</v>
      </c>
      <c r="K670" s="197" t="s">
        <v>471</v>
      </c>
      <c r="L670" s="1593"/>
    </row>
    <row r="671" spans="1:12" s="22" customFormat="1" ht="23.1" customHeight="1">
      <c r="A671" s="1342"/>
      <c r="B671" s="54"/>
      <c r="C671" s="122"/>
      <c r="D671" s="1188"/>
      <c r="E671" s="143"/>
      <c r="F671" s="203"/>
      <c r="G671" s="202"/>
      <c r="H671" s="202"/>
      <c r="I671" s="202"/>
      <c r="J671" s="202"/>
      <c r="K671" s="202"/>
      <c r="L671" s="514"/>
    </row>
    <row r="672" spans="1:12" s="22" customFormat="1" ht="23.1" customHeight="1">
      <c r="A672" s="1333"/>
      <c r="B672" s="43"/>
      <c r="C672" s="43"/>
      <c r="D672" s="1287"/>
      <c r="E672" s="762"/>
      <c r="F672" s="196"/>
      <c r="G672" s="196"/>
      <c r="H672" s="196"/>
      <c r="I672" s="196"/>
      <c r="J672" s="196"/>
      <c r="K672" s="196"/>
      <c r="L672" s="513"/>
    </row>
    <row r="673" spans="1:13" s="22" customFormat="1" ht="23.1" customHeight="1">
      <c r="A673" s="1343"/>
      <c r="B673" s="43"/>
      <c r="C673" s="51"/>
      <c r="D673" s="1287"/>
      <c r="E673" s="762"/>
      <c r="F673" s="172"/>
      <c r="G673" s="172"/>
      <c r="H673" s="172"/>
      <c r="I673" s="172"/>
      <c r="J673" s="196"/>
      <c r="K673" s="196"/>
      <c r="L673" s="513"/>
    </row>
    <row r="674" spans="1:13" s="22" customFormat="1" ht="23.1" customHeight="1">
      <c r="A674" s="1343"/>
      <c r="B674" s="43"/>
      <c r="C674" s="51"/>
      <c r="D674" s="1287"/>
      <c r="E674" s="762"/>
      <c r="F674" s="172"/>
      <c r="G674" s="172"/>
      <c r="H674" s="172"/>
      <c r="I674" s="172"/>
      <c r="J674" s="196"/>
      <c r="K674" s="196"/>
      <c r="L674" s="1575">
        <v>87</v>
      </c>
    </row>
    <row r="675" spans="1:13" s="22" customFormat="1" ht="23.1" customHeight="1">
      <c r="A675" s="1334"/>
      <c r="B675" s="191"/>
      <c r="C675" s="192"/>
      <c r="D675" s="808" t="s">
        <v>278</v>
      </c>
      <c r="E675" s="1873" t="s">
        <v>279</v>
      </c>
      <c r="F675" s="1874"/>
      <c r="G675" s="1874"/>
      <c r="H675" s="1874"/>
      <c r="I675" s="1875"/>
      <c r="J675" s="181" t="s">
        <v>281</v>
      </c>
      <c r="K675" s="181" t="s">
        <v>283</v>
      </c>
      <c r="L675" s="1589" t="s">
        <v>285</v>
      </c>
    </row>
    <row r="676" spans="1:13" s="22" customFormat="1" ht="23.1" customHeight="1">
      <c r="A676" s="1335" t="s">
        <v>276</v>
      </c>
      <c r="B676" s="183" t="s">
        <v>95</v>
      </c>
      <c r="C676" s="1437" t="s">
        <v>277</v>
      </c>
      <c r="D676" s="809" t="s">
        <v>286</v>
      </c>
      <c r="E676" s="1437">
        <v>2561</v>
      </c>
      <c r="F676" s="181">
        <v>2562</v>
      </c>
      <c r="G676" s="1437">
        <v>2563</v>
      </c>
      <c r="H676" s="181">
        <v>2564</v>
      </c>
      <c r="I676" s="1437">
        <v>2565</v>
      </c>
      <c r="J676" s="183" t="s">
        <v>282</v>
      </c>
      <c r="K676" s="183" t="s">
        <v>284</v>
      </c>
      <c r="L676" s="1590" t="s">
        <v>329</v>
      </c>
    </row>
    <row r="677" spans="1:13" s="22" customFormat="1" ht="23.1" customHeight="1">
      <c r="A677" s="1336"/>
      <c r="B677" s="1440"/>
      <c r="C677" s="1307"/>
      <c r="D677" s="810" t="s">
        <v>287</v>
      </c>
      <c r="E677" s="1307" t="s">
        <v>280</v>
      </c>
      <c r="F677" s="1440" t="s">
        <v>280</v>
      </c>
      <c r="G677" s="1307" t="s">
        <v>280</v>
      </c>
      <c r="H677" s="1440" t="s">
        <v>280</v>
      </c>
      <c r="I677" s="1307" t="s">
        <v>280</v>
      </c>
      <c r="J677" s="1440"/>
      <c r="K677" s="1440"/>
      <c r="L677" s="1591" t="s">
        <v>330</v>
      </c>
    </row>
    <row r="678" spans="1:13" s="22" customFormat="1" ht="23.1" customHeight="1">
      <c r="A678" s="1341" t="s">
        <v>3565</v>
      </c>
      <c r="B678" s="20" t="s">
        <v>2367</v>
      </c>
      <c r="C678" s="41" t="s">
        <v>473</v>
      </c>
      <c r="D678" s="1372" t="s">
        <v>1816</v>
      </c>
      <c r="E678" s="156" t="s">
        <v>97</v>
      </c>
      <c r="F678" s="172"/>
      <c r="G678" s="190"/>
      <c r="H678" s="190"/>
      <c r="I678" s="172">
        <v>100000</v>
      </c>
      <c r="J678" s="191" t="s">
        <v>820</v>
      </c>
      <c r="K678" s="196" t="s">
        <v>891</v>
      </c>
      <c r="L678" s="1594" t="s">
        <v>711</v>
      </c>
    </row>
    <row r="679" spans="1:13" s="22" customFormat="1" ht="23.1" customHeight="1">
      <c r="A679" s="1341"/>
      <c r="B679" s="20" t="s">
        <v>1816</v>
      </c>
      <c r="C679" s="41" t="s">
        <v>475</v>
      </c>
      <c r="D679" s="949" t="s">
        <v>2368</v>
      </c>
      <c r="E679" s="46"/>
      <c r="F679" s="196"/>
      <c r="G679" s="197"/>
      <c r="H679" s="197"/>
      <c r="I679" s="196"/>
      <c r="J679" s="197" t="s">
        <v>768</v>
      </c>
      <c r="K679" s="196" t="s">
        <v>457</v>
      </c>
      <c r="L679" s="1593"/>
    </row>
    <row r="680" spans="1:13" s="22" customFormat="1" ht="23.1" customHeight="1">
      <c r="A680" s="1341"/>
      <c r="B680" s="20"/>
      <c r="C680" s="41"/>
      <c r="D680" s="949" t="s">
        <v>2369</v>
      </c>
      <c r="E680" s="46"/>
      <c r="F680" s="196"/>
      <c r="G680" s="197"/>
      <c r="H680" s="197"/>
      <c r="I680" s="196"/>
      <c r="J680" s="197"/>
      <c r="K680" s="196"/>
      <c r="L680" s="1593"/>
    </row>
    <row r="681" spans="1:13" s="22" customFormat="1" ht="23.1" customHeight="1">
      <c r="A681" s="1341"/>
      <c r="B681" s="20"/>
      <c r="C681" s="41"/>
      <c r="D681" s="949" t="s">
        <v>2370</v>
      </c>
      <c r="E681" s="46"/>
      <c r="F681" s="196"/>
      <c r="G681" s="197"/>
      <c r="H681" s="197"/>
      <c r="I681" s="196"/>
      <c r="J681" s="197"/>
      <c r="K681" s="196"/>
      <c r="L681" s="1593"/>
    </row>
    <row r="682" spans="1:13" s="22" customFormat="1" ht="23.1" customHeight="1">
      <c r="A682" s="1341"/>
      <c r="B682" s="20"/>
      <c r="C682" s="197"/>
      <c r="D682" s="950" t="s">
        <v>2371</v>
      </c>
      <c r="E682" s="46"/>
      <c r="F682" s="196"/>
      <c r="G682" s="202"/>
      <c r="H682" s="202"/>
      <c r="I682" s="196"/>
      <c r="J682" s="202"/>
      <c r="K682" s="196"/>
      <c r="L682" s="1593"/>
    </row>
    <row r="683" spans="1:13" s="196" customFormat="1" ht="23.1" customHeight="1">
      <c r="A683" s="1337" t="s">
        <v>3566</v>
      </c>
      <c r="B683" s="58" t="s">
        <v>2186</v>
      </c>
      <c r="C683" s="100" t="s">
        <v>473</v>
      </c>
      <c r="D683" s="1189" t="s">
        <v>765</v>
      </c>
      <c r="E683" s="161" t="s">
        <v>97</v>
      </c>
      <c r="F683" s="190"/>
      <c r="G683" s="190"/>
      <c r="H683" s="190"/>
      <c r="I683" s="190">
        <v>200000</v>
      </c>
      <c r="J683" s="192" t="s">
        <v>820</v>
      </c>
      <c r="K683" s="191" t="s">
        <v>894</v>
      </c>
      <c r="L683" s="707" t="s">
        <v>711</v>
      </c>
      <c r="M683" s="20"/>
    </row>
    <row r="684" spans="1:13" s="196" customFormat="1" ht="23.1" customHeight="1">
      <c r="A684" s="1338"/>
      <c r="B684" s="43"/>
      <c r="C684" s="41" t="s">
        <v>475</v>
      </c>
      <c r="D684" s="1187"/>
      <c r="E684" s="46"/>
      <c r="F684" s="197"/>
      <c r="G684" s="197"/>
      <c r="H684" s="197"/>
      <c r="I684" s="197"/>
      <c r="J684" s="196" t="s">
        <v>768</v>
      </c>
      <c r="K684" s="197" t="s">
        <v>471</v>
      </c>
      <c r="L684" s="1593"/>
      <c r="M684" s="20"/>
    </row>
    <row r="685" spans="1:13" s="196" customFormat="1" ht="23.1" customHeight="1">
      <c r="A685" s="1339"/>
      <c r="B685" s="253"/>
      <c r="C685" s="42"/>
      <c r="D685" s="1188"/>
      <c r="E685" s="143"/>
      <c r="F685" s="202"/>
      <c r="G685" s="202"/>
      <c r="H685" s="202"/>
      <c r="I685" s="202"/>
      <c r="J685" s="203"/>
      <c r="K685" s="202"/>
      <c r="L685" s="514"/>
      <c r="M685" s="20"/>
    </row>
    <row r="686" spans="1:13" s="22" customFormat="1" ht="23.1" customHeight="1">
      <c r="A686" s="1337" t="s">
        <v>3567</v>
      </c>
      <c r="B686" s="58" t="s">
        <v>2923</v>
      </c>
      <c r="C686" s="100" t="s">
        <v>473</v>
      </c>
      <c r="D686" s="1372" t="s">
        <v>1816</v>
      </c>
      <c r="E686" s="161" t="s">
        <v>97</v>
      </c>
      <c r="F686" s="161" t="s">
        <v>97</v>
      </c>
      <c r="G686" s="161" t="s">
        <v>97</v>
      </c>
      <c r="H686" s="190">
        <v>200000</v>
      </c>
      <c r="I686" s="190">
        <v>200000</v>
      </c>
      <c r="J686" s="192" t="s">
        <v>820</v>
      </c>
      <c r="K686" s="191" t="s">
        <v>894</v>
      </c>
      <c r="L686" s="707" t="s">
        <v>711</v>
      </c>
    </row>
    <row r="687" spans="1:13" s="22" customFormat="1" ht="23.1" customHeight="1">
      <c r="A687" s="1338"/>
      <c r="B687" s="43" t="s">
        <v>2924</v>
      </c>
      <c r="C687" s="41" t="s">
        <v>475</v>
      </c>
      <c r="D687" s="1287"/>
      <c r="E687" s="46"/>
      <c r="F687" s="46"/>
      <c r="G687" s="46"/>
      <c r="H687" s="197"/>
      <c r="I687" s="197"/>
      <c r="J687" s="196" t="s">
        <v>768</v>
      </c>
      <c r="K687" s="197" t="s">
        <v>471</v>
      </c>
      <c r="L687" s="1593"/>
    </row>
    <row r="688" spans="1:13" s="22" customFormat="1" ht="23.1" customHeight="1">
      <c r="A688" s="1339"/>
      <c r="B688" s="253"/>
      <c r="C688" s="42"/>
      <c r="D688" s="1288"/>
      <c r="E688" s="143"/>
      <c r="F688" s="143"/>
      <c r="G688" s="143"/>
      <c r="H688" s="202"/>
      <c r="I688" s="202"/>
      <c r="J688" s="203"/>
      <c r="K688" s="202"/>
      <c r="L688" s="514"/>
    </row>
    <row r="689" spans="1:13" s="196" customFormat="1" ht="23.1" customHeight="1">
      <c r="A689" s="1337" t="s">
        <v>3568</v>
      </c>
      <c r="B689" s="58" t="s">
        <v>2460</v>
      </c>
      <c r="C689" s="100" t="s">
        <v>2190</v>
      </c>
      <c r="D689" s="1555" t="s">
        <v>2191</v>
      </c>
      <c r="E689" s="161" t="s">
        <v>97</v>
      </c>
      <c r="F689" s="161" t="s">
        <v>97</v>
      </c>
      <c r="G689" s="161" t="s">
        <v>97</v>
      </c>
      <c r="H689" s="190">
        <v>200000</v>
      </c>
      <c r="I689" s="190">
        <v>200000</v>
      </c>
      <c r="J689" s="192" t="s">
        <v>820</v>
      </c>
      <c r="K689" s="191" t="s">
        <v>894</v>
      </c>
      <c r="L689" s="1592" t="s">
        <v>711</v>
      </c>
    </row>
    <row r="690" spans="1:13" s="196" customFormat="1" ht="23.1" customHeight="1">
      <c r="A690" s="1338"/>
      <c r="B690" s="43" t="s">
        <v>2461</v>
      </c>
      <c r="C690" s="41"/>
      <c r="D690" s="1287"/>
      <c r="E690" s="46"/>
      <c r="F690" s="46"/>
      <c r="G690" s="46"/>
      <c r="H690" s="197"/>
      <c r="I690" s="197"/>
      <c r="J690" s="196" t="s">
        <v>768</v>
      </c>
      <c r="K690" s="197" t="s">
        <v>471</v>
      </c>
      <c r="L690" s="1594"/>
    </row>
    <row r="691" spans="1:13" s="196" customFormat="1" ht="23.1" customHeight="1">
      <c r="A691" s="1339"/>
      <c r="B691" s="253"/>
      <c r="C691" s="42"/>
      <c r="D691" s="1288"/>
      <c r="E691" s="143"/>
      <c r="F691" s="143"/>
      <c r="G691" s="143"/>
      <c r="H691" s="202"/>
      <c r="I691" s="202"/>
      <c r="J691" s="203"/>
      <c r="K691" s="202"/>
      <c r="L691" s="1603"/>
    </row>
    <row r="692" spans="1:13" s="196" customFormat="1" ht="23.1" customHeight="1">
      <c r="A692" s="1337" t="s">
        <v>3569</v>
      </c>
      <c r="B692" s="58" t="s">
        <v>2440</v>
      </c>
      <c r="C692" s="100" t="s">
        <v>2442</v>
      </c>
      <c r="D692" s="1555" t="s">
        <v>881</v>
      </c>
      <c r="E692" s="161" t="s">
        <v>97</v>
      </c>
      <c r="F692" s="161" t="s">
        <v>97</v>
      </c>
      <c r="G692" s="161" t="s">
        <v>97</v>
      </c>
      <c r="H692" s="189">
        <v>1000000</v>
      </c>
      <c r="I692" s="190">
        <v>1000000</v>
      </c>
      <c r="J692" s="192" t="s">
        <v>820</v>
      </c>
      <c r="K692" s="191" t="s">
        <v>893</v>
      </c>
      <c r="L692" s="707" t="s">
        <v>711</v>
      </c>
    </row>
    <row r="693" spans="1:13" s="196" customFormat="1" ht="23.1" customHeight="1">
      <c r="A693" s="1338"/>
      <c r="B693" s="43" t="s">
        <v>2441</v>
      </c>
      <c r="C693" s="41" t="s">
        <v>1823</v>
      </c>
      <c r="D693" s="1287" t="s">
        <v>882</v>
      </c>
      <c r="E693" s="46"/>
      <c r="F693" s="46"/>
      <c r="G693" s="46"/>
      <c r="I693" s="197"/>
      <c r="J693" s="196" t="s">
        <v>768</v>
      </c>
      <c r="K693" s="197"/>
      <c r="L693" s="1593"/>
    </row>
    <row r="694" spans="1:13" s="22" customFormat="1" ht="23.1" customHeight="1">
      <c r="A694" s="1339"/>
      <c r="B694" s="253"/>
      <c r="C694" s="42"/>
      <c r="D694" s="1288"/>
      <c r="E694" s="143"/>
      <c r="F694" s="143"/>
      <c r="G694" s="143"/>
      <c r="H694" s="203"/>
      <c r="I694" s="202"/>
      <c r="J694" s="203"/>
      <c r="K694" s="202"/>
      <c r="L694" s="514"/>
    </row>
    <row r="695" spans="1:13" s="22" customFormat="1" ht="23.1" customHeight="1">
      <c r="A695" s="1343"/>
      <c r="B695" s="43"/>
      <c r="C695" s="51"/>
      <c r="D695" s="1287"/>
      <c r="E695" s="762"/>
      <c r="F695" s="762"/>
      <c r="G695" s="762"/>
      <c r="H695" s="196"/>
      <c r="I695" s="196"/>
      <c r="J695" s="196"/>
      <c r="K695" s="196"/>
      <c r="L695" s="513"/>
    </row>
    <row r="696" spans="1:13" s="196" customFormat="1" ht="23.1" customHeight="1">
      <c r="A696" s="1343"/>
      <c r="B696" s="43"/>
      <c r="C696" s="51"/>
      <c r="D696" s="1287"/>
      <c r="E696" s="762"/>
      <c r="F696" s="1491"/>
      <c r="G696" s="1491"/>
      <c r="H696" s="1491"/>
      <c r="I696" s="1491"/>
      <c r="L696" s="513"/>
      <c r="M696" s="20"/>
    </row>
    <row r="697" spans="1:13" s="196" customFormat="1" ht="23.1" customHeight="1">
      <c r="A697" s="1343"/>
      <c r="B697" s="43"/>
      <c r="C697" s="51"/>
      <c r="D697" s="1287"/>
      <c r="E697" s="762"/>
      <c r="F697" s="1491"/>
      <c r="G697" s="1491"/>
      <c r="H697" s="1491"/>
      <c r="I697" s="1491"/>
      <c r="L697" s="513"/>
      <c r="M697" s="20"/>
    </row>
    <row r="698" spans="1:13" s="196" customFormat="1" ht="23.1" customHeight="1">
      <c r="A698" s="1343"/>
      <c r="B698" s="43"/>
      <c r="C698" s="51"/>
      <c r="D698" s="1287"/>
      <c r="E698" s="762"/>
      <c r="F698" s="1491"/>
      <c r="G698" s="1491"/>
      <c r="H698" s="1491"/>
      <c r="I698" s="1491"/>
      <c r="L698" s="1575">
        <v>88</v>
      </c>
      <c r="M698" s="20"/>
    </row>
    <row r="699" spans="1:13" s="22" customFormat="1" ht="23.1" customHeight="1">
      <c r="A699" s="1334"/>
      <c r="B699" s="191"/>
      <c r="C699" s="192"/>
      <c r="D699" s="808" t="s">
        <v>278</v>
      </c>
      <c r="E699" s="1873" t="s">
        <v>279</v>
      </c>
      <c r="F699" s="1874"/>
      <c r="G699" s="1874"/>
      <c r="H699" s="1874"/>
      <c r="I699" s="1875"/>
      <c r="J699" s="181" t="s">
        <v>281</v>
      </c>
      <c r="K699" s="181" t="s">
        <v>283</v>
      </c>
      <c r="L699" s="1589" t="s">
        <v>285</v>
      </c>
    </row>
    <row r="700" spans="1:13" s="22" customFormat="1" ht="23.1" customHeight="1">
      <c r="A700" s="1335" t="s">
        <v>276</v>
      </c>
      <c r="B700" s="183" t="s">
        <v>95</v>
      </c>
      <c r="C700" s="1437" t="s">
        <v>277</v>
      </c>
      <c r="D700" s="809" t="s">
        <v>286</v>
      </c>
      <c r="E700" s="1437">
        <v>2561</v>
      </c>
      <c r="F700" s="181">
        <v>2562</v>
      </c>
      <c r="G700" s="1437">
        <v>2563</v>
      </c>
      <c r="H700" s="181">
        <v>2564</v>
      </c>
      <c r="I700" s="1437">
        <v>2565</v>
      </c>
      <c r="J700" s="183" t="s">
        <v>282</v>
      </c>
      <c r="K700" s="183" t="s">
        <v>284</v>
      </c>
      <c r="L700" s="1590" t="s">
        <v>329</v>
      </c>
    </row>
    <row r="701" spans="1:13" s="22" customFormat="1" ht="23.1" customHeight="1">
      <c r="A701" s="1335"/>
      <c r="B701" s="183"/>
      <c r="C701" s="1437"/>
      <c r="D701" s="809" t="s">
        <v>287</v>
      </c>
      <c r="E701" s="1437" t="s">
        <v>280</v>
      </c>
      <c r="F701" s="183" t="s">
        <v>280</v>
      </c>
      <c r="G701" s="1437" t="s">
        <v>280</v>
      </c>
      <c r="H701" s="183" t="s">
        <v>280</v>
      </c>
      <c r="I701" s="1437" t="s">
        <v>280</v>
      </c>
      <c r="J701" s="183"/>
      <c r="K701" s="183"/>
      <c r="L701" s="1590" t="s">
        <v>330</v>
      </c>
    </row>
    <row r="702" spans="1:13" s="22" customFormat="1" ht="23.1" customHeight="1">
      <c r="A702" s="1337" t="s">
        <v>3570</v>
      </c>
      <c r="B702" s="58" t="s">
        <v>2925</v>
      </c>
      <c r="C702" s="100" t="s">
        <v>473</v>
      </c>
      <c r="D702" s="1372" t="s">
        <v>1816</v>
      </c>
      <c r="E702" s="161" t="s">
        <v>97</v>
      </c>
      <c r="F702" s="161" t="s">
        <v>97</v>
      </c>
      <c r="G702" s="161" t="s">
        <v>97</v>
      </c>
      <c r="H702" s="1492">
        <v>200000</v>
      </c>
      <c r="I702" s="1493">
        <v>200000</v>
      </c>
      <c r="J702" s="192" t="s">
        <v>820</v>
      </c>
      <c r="K702" s="191" t="s">
        <v>894</v>
      </c>
      <c r="L702" s="707" t="s">
        <v>711</v>
      </c>
    </row>
    <row r="703" spans="1:13" s="22" customFormat="1" ht="23.1" customHeight="1">
      <c r="A703" s="1338"/>
      <c r="B703" s="43"/>
      <c r="C703" s="41" t="s">
        <v>475</v>
      </c>
      <c r="D703" s="1287"/>
      <c r="E703" s="46"/>
      <c r="F703" s="46"/>
      <c r="G703" s="46"/>
      <c r="H703" s="1494"/>
      <c r="I703" s="741"/>
      <c r="J703" s="196" t="s">
        <v>768</v>
      </c>
      <c r="K703" s="197" t="s">
        <v>471</v>
      </c>
      <c r="L703" s="1593"/>
    </row>
    <row r="704" spans="1:13" s="196" customFormat="1" ht="23.1" customHeight="1">
      <c r="A704" s="1339"/>
      <c r="B704" s="253"/>
      <c r="C704" s="42"/>
      <c r="D704" s="1288"/>
      <c r="E704" s="143"/>
      <c r="F704" s="143"/>
      <c r="G704" s="143"/>
      <c r="H704" s="1495"/>
      <c r="I704" s="1496"/>
      <c r="J704" s="203"/>
      <c r="K704" s="202"/>
      <c r="L704" s="514"/>
      <c r="M704" s="20"/>
    </row>
    <row r="705" spans="1:13" s="196" customFormat="1" ht="23.1" customHeight="1">
      <c r="A705" s="1348" t="s">
        <v>3571</v>
      </c>
      <c r="B705" s="58" t="s">
        <v>2703</v>
      </c>
      <c r="C705" s="100" t="s">
        <v>2445</v>
      </c>
      <c r="D705" s="1555" t="s">
        <v>2458</v>
      </c>
      <c r="E705" s="161" t="s">
        <v>97</v>
      </c>
      <c r="F705" s="161" t="s">
        <v>97</v>
      </c>
      <c r="G705" s="161" t="s">
        <v>97</v>
      </c>
      <c r="H705" s="189">
        <v>400000</v>
      </c>
      <c r="I705" s="190">
        <v>400000</v>
      </c>
      <c r="J705" s="192" t="s">
        <v>820</v>
      </c>
      <c r="K705" s="191" t="s">
        <v>898</v>
      </c>
      <c r="L705" s="1592" t="s">
        <v>711</v>
      </c>
      <c r="M705" s="20"/>
    </row>
    <row r="706" spans="1:13" s="196" customFormat="1" ht="23.1" customHeight="1">
      <c r="A706" s="1346"/>
      <c r="B706" s="43" t="s">
        <v>2704</v>
      </c>
      <c r="C706" s="41" t="s">
        <v>1932</v>
      </c>
      <c r="D706" s="1287"/>
      <c r="E706" s="46"/>
      <c r="F706" s="46"/>
      <c r="G706" s="46"/>
      <c r="I706" s="197"/>
      <c r="J706" s="196" t="s">
        <v>768</v>
      </c>
      <c r="K706" s="197" t="s">
        <v>475</v>
      </c>
      <c r="L706" s="1594"/>
      <c r="M706" s="20"/>
    </row>
    <row r="707" spans="1:13" s="196" customFormat="1" ht="23.1" customHeight="1">
      <c r="A707" s="1347"/>
      <c r="B707" s="253"/>
      <c r="C707" s="42"/>
      <c r="D707" s="1288"/>
      <c r="E707" s="143"/>
      <c r="F707" s="143"/>
      <c r="G707" s="143"/>
      <c r="H707" s="203"/>
      <c r="I707" s="202"/>
      <c r="J707" s="203"/>
      <c r="K707" s="202"/>
      <c r="L707" s="1603"/>
      <c r="M707" s="20"/>
    </row>
    <row r="708" spans="1:13" s="196" customFormat="1" ht="23.1" customHeight="1">
      <c r="A708" s="1337" t="s">
        <v>3572</v>
      </c>
      <c r="B708" s="58" t="s">
        <v>2187</v>
      </c>
      <c r="C708" s="100" t="s">
        <v>473</v>
      </c>
      <c r="D708" s="1555" t="s">
        <v>464</v>
      </c>
      <c r="E708" s="161" t="s">
        <v>97</v>
      </c>
      <c r="F708" s="161" t="s">
        <v>97</v>
      </c>
      <c r="G708" s="161" t="s">
        <v>97</v>
      </c>
      <c r="H708" s="168">
        <v>100000</v>
      </c>
      <c r="I708" s="190">
        <v>100000</v>
      </c>
      <c r="J708" s="192" t="s">
        <v>820</v>
      </c>
      <c r="K708" s="191" t="s">
        <v>898</v>
      </c>
      <c r="L708" s="1592" t="s">
        <v>711</v>
      </c>
    </row>
    <row r="709" spans="1:13" s="196" customFormat="1" ht="23.1" customHeight="1">
      <c r="A709" s="1338"/>
      <c r="B709" s="43"/>
      <c r="C709" s="41" t="s">
        <v>475</v>
      </c>
      <c r="D709" s="1287" t="s">
        <v>2451</v>
      </c>
      <c r="E709" s="46"/>
      <c r="F709" s="46"/>
      <c r="G709" s="46"/>
      <c r="H709" s="44"/>
      <c r="I709" s="197"/>
      <c r="J709" s="196" t="s">
        <v>768</v>
      </c>
      <c r="K709" s="197" t="s">
        <v>475</v>
      </c>
      <c r="L709" s="1594"/>
      <c r="M709" s="20"/>
    </row>
    <row r="710" spans="1:13" s="196" customFormat="1" ht="23.1" customHeight="1">
      <c r="A710" s="1339"/>
      <c r="B710" s="253"/>
      <c r="C710" s="42"/>
      <c r="D710" s="1288" t="s">
        <v>2452</v>
      </c>
      <c r="E710" s="143"/>
      <c r="F710" s="143"/>
      <c r="G710" s="143"/>
      <c r="H710" s="201"/>
      <c r="I710" s="202"/>
      <c r="J710" s="203"/>
      <c r="K710" s="202"/>
      <c r="L710" s="1603"/>
      <c r="M710" s="20"/>
    </row>
    <row r="711" spans="1:13" s="196" customFormat="1" ht="23.1" customHeight="1">
      <c r="A711" s="1340" t="s">
        <v>3573</v>
      </c>
      <c r="B711" s="58" t="s">
        <v>2436</v>
      </c>
      <c r="C711" s="100" t="s">
        <v>473</v>
      </c>
      <c r="D711" s="1189" t="s">
        <v>875</v>
      </c>
      <c r="E711" s="161" t="s">
        <v>97</v>
      </c>
      <c r="F711" s="161" t="s">
        <v>97</v>
      </c>
      <c r="G711" s="161" t="s">
        <v>97</v>
      </c>
      <c r="H711" s="1492">
        <v>200000</v>
      </c>
      <c r="I711" s="1493">
        <v>200000</v>
      </c>
      <c r="J711" s="192" t="s">
        <v>820</v>
      </c>
      <c r="K711" s="191" t="s">
        <v>885</v>
      </c>
      <c r="L711" s="707" t="s">
        <v>711</v>
      </c>
      <c r="M711" s="20"/>
    </row>
    <row r="712" spans="1:13" s="196" customFormat="1" ht="23.1" customHeight="1">
      <c r="A712" s="1341"/>
      <c r="B712" s="43" t="s">
        <v>2437</v>
      </c>
      <c r="C712" s="41" t="s">
        <v>475</v>
      </c>
      <c r="D712" s="1187" t="s">
        <v>876</v>
      </c>
      <c r="E712" s="46"/>
      <c r="F712" s="46"/>
      <c r="G712" s="46"/>
      <c r="H712" s="1494"/>
      <c r="I712" s="741"/>
      <c r="J712" s="196" t="s">
        <v>768</v>
      </c>
      <c r="K712" s="197" t="s">
        <v>887</v>
      </c>
      <c r="L712" s="1593"/>
      <c r="M712" s="20"/>
    </row>
    <row r="713" spans="1:13" s="196" customFormat="1" ht="23.1" customHeight="1">
      <c r="A713" s="1342"/>
      <c r="B713" s="253"/>
      <c r="C713" s="42"/>
      <c r="D713" s="1188"/>
      <c r="E713" s="143"/>
      <c r="F713" s="143"/>
      <c r="G713" s="143"/>
      <c r="H713" s="1495"/>
      <c r="I713" s="1496"/>
      <c r="J713" s="203"/>
      <c r="K713" s="202"/>
      <c r="L713" s="514"/>
      <c r="M713" s="20"/>
    </row>
    <row r="714" spans="1:13" s="196" customFormat="1" ht="23.1" customHeight="1">
      <c r="A714" s="1338" t="s">
        <v>3574</v>
      </c>
      <c r="B714" s="57" t="s">
        <v>2459</v>
      </c>
      <c r="C714" s="57" t="s">
        <v>473</v>
      </c>
      <c r="D714" s="1372" t="s">
        <v>1818</v>
      </c>
      <c r="E714" s="161" t="s">
        <v>97</v>
      </c>
      <c r="F714" s="161">
        <v>100000</v>
      </c>
      <c r="G714" s="161"/>
      <c r="H714" s="190">
        <v>450000</v>
      </c>
      <c r="I714" s="189">
        <v>450000</v>
      </c>
      <c r="J714" s="191" t="s">
        <v>820</v>
      </c>
      <c r="K714" s="209" t="s">
        <v>894</v>
      </c>
      <c r="L714" s="1592" t="s">
        <v>711</v>
      </c>
      <c r="M714" s="20"/>
    </row>
    <row r="715" spans="1:13" s="196" customFormat="1" ht="23.1" customHeight="1">
      <c r="A715" s="1338"/>
      <c r="B715" s="162"/>
      <c r="C715" s="162" t="s">
        <v>901</v>
      </c>
      <c r="D715" s="1187" t="s">
        <v>461</v>
      </c>
      <c r="E715" s="46"/>
      <c r="F715" s="46"/>
      <c r="G715" s="46"/>
      <c r="H715" s="197"/>
      <c r="J715" s="197" t="s">
        <v>768</v>
      </c>
      <c r="K715" s="49" t="s">
        <v>471</v>
      </c>
      <c r="L715" s="1594"/>
      <c r="M715" s="20"/>
    </row>
    <row r="716" spans="1:13" s="196" customFormat="1" ht="23.1" customHeight="1">
      <c r="A716" s="1339"/>
      <c r="B716" s="122"/>
      <c r="C716" s="122"/>
      <c r="D716" s="1188"/>
      <c r="E716" s="143"/>
      <c r="F716" s="143"/>
      <c r="G716" s="143"/>
      <c r="H716" s="202"/>
      <c r="I716" s="203"/>
      <c r="J716" s="202"/>
      <c r="K716" s="212"/>
      <c r="L716" s="1603"/>
      <c r="M716" s="20"/>
    </row>
    <row r="717" spans="1:13" s="196" customFormat="1" ht="23.1" customHeight="1">
      <c r="A717" s="1340" t="s">
        <v>3575</v>
      </c>
      <c r="B717" s="737" t="s">
        <v>448</v>
      </c>
      <c r="C717" s="951" t="s">
        <v>870</v>
      </c>
      <c r="D717" s="1372" t="s">
        <v>1818</v>
      </c>
      <c r="E717" s="156" t="s">
        <v>97</v>
      </c>
      <c r="F717" s="156" t="s">
        <v>97</v>
      </c>
      <c r="G717" s="156" t="s">
        <v>97</v>
      </c>
      <c r="H717" s="51">
        <v>300000</v>
      </c>
      <c r="I717" s="41">
        <v>300000</v>
      </c>
      <c r="J717" s="196" t="s">
        <v>820</v>
      </c>
      <c r="K717" s="197" t="s">
        <v>885</v>
      </c>
      <c r="L717" s="1593" t="s">
        <v>711</v>
      </c>
    </row>
    <row r="718" spans="1:13" s="196" customFormat="1" ht="23.1" customHeight="1">
      <c r="A718" s="1341"/>
      <c r="B718" s="737"/>
      <c r="C718" s="951" t="s">
        <v>871</v>
      </c>
      <c r="D718" s="1187" t="s">
        <v>765</v>
      </c>
      <c r="E718" s="46"/>
      <c r="F718" s="46"/>
      <c r="G718" s="46"/>
      <c r="H718" s="51"/>
      <c r="I718" s="41"/>
      <c r="J718" s="196" t="s">
        <v>768</v>
      </c>
      <c r="K718" s="197" t="s">
        <v>886</v>
      </c>
      <c r="L718" s="1593"/>
    </row>
    <row r="719" spans="1:13" s="196" customFormat="1" ht="23.1" customHeight="1">
      <c r="A719" s="1342"/>
      <c r="B719" s="771"/>
      <c r="C719" s="937"/>
      <c r="D719" s="1188"/>
      <c r="E719" s="143"/>
      <c r="F719" s="143"/>
      <c r="G719" s="143"/>
      <c r="H719" s="52"/>
      <c r="I719" s="42"/>
      <c r="J719" s="203"/>
      <c r="K719" s="202"/>
      <c r="L719" s="514"/>
    </row>
    <row r="720" spans="1:13" s="196" customFormat="1" ht="23.1" customHeight="1">
      <c r="A720" s="1333"/>
      <c r="B720" s="737"/>
      <c r="C720" s="1494"/>
      <c r="D720" s="1287"/>
      <c r="E720" s="762"/>
      <c r="F720" s="762"/>
      <c r="G720" s="762"/>
      <c r="H720" s="51"/>
      <c r="I720" s="51"/>
      <c r="L720" s="513"/>
    </row>
    <row r="721" spans="1:13" s="196" customFormat="1" ht="23.1" customHeight="1">
      <c r="A721" s="1333"/>
      <c r="B721" s="766"/>
      <c r="D721" s="1287"/>
      <c r="L721" s="513"/>
    </row>
    <row r="722" spans="1:13" s="196" customFormat="1" ht="23.1" customHeight="1">
      <c r="A722" s="1333"/>
      <c r="B722" s="766"/>
      <c r="D722" s="1287"/>
      <c r="L722" s="1575">
        <v>89</v>
      </c>
    </row>
    <row r="723" spans="1:13" s="196" customFormat="1" ht="23.1" customHeight="1">
      <c r="A723" s="1334"/>
      <c r="B723" s="191"/>
      <c r="C723" s="192"/>
      <c r="D723" s="808" t="s">
        <v>278</v>
      </c>
      <c r="E723" s="1873" t="s">
        <v>279</v>
      </c>
      <c r="F723" s="1874"/>
      <c r="G723" s="1874"/>
      <c r="H723" s="1874"/>
      <c r="I723" s="1875"/>
      <c r="J723" s="181" t="s">
        <v>281</v>
      </c>
      <c r="K723" s="181" t="s">
        <v>283</v>
      </c>
      <c r="L723" s="1589" t="s">
        <v>285</v>
      </c>
    </row>
    <row r="724" spans="1:13" s="196" customFormat="1" ht="23.1" customHeight="1">
      <c r="A724" s="1335" t="s">
        <v>276</v>
      </c>
      <c r="B724" s="183" t="s">
        <v>95</v>
      </c>
      <c r="C724" s="1437" t="s">
        <v>277</v>
      </c>
      <c r="D724" s="809" t="s">
        <v>286</v>
      </c>
      <c r="E724" s="1437">
        <v>2561</v>
      </c>
      <c r="F724" s="181">
        <v>2562</v>
      </c>
      <c r="G724" s="1437">
        <v>2563</v>
      </c>
      <c r="H724" s="181">
        <v>2564</v>
      </c>
      <c r="I724" s="1437">
        <v>2565</v>
      </c>
      <c r="J724" s="183" t="s">
        <v>282</v>
      </c>
      <c r="K724" s="183" t="s">
        <v>284</v>
      </c>
      <c r="L724" s="1590" t="s">
        <v>329</v>
      </c>
    </row>
    <row r="725" spans="1:13" s="196" customFormat="1" ht="23.1" customHeight="1">
      <c r="A725" s="1335"/>
      <c r="B725" s="1440"/>
      <c r="C725" s="1307"/>
      <c r="D725" s="810" t="s">
        <v>287</v>
      </c>
      <c r="E725" s="1307" t="s">
        <v>280</v>
      </c>
      <c r="F725" s="1440" t="s">
        <v>280</v>
      </c>
      <c r="G725" s="1307" t="s">
        <v>280</v>
      </c>
      <c r="H725" s="1440" t="s">
        <v>280</v>
      </c>
      <c r="I725" s="1307" t="s">
        <v>280</v>
      </c>
      <c r="J725" s="1440"/>
      <c r="K725" s="1440"/>
      <c r="L725" s="1591" t="s">
        <v>330</v>
      </c>
      <c r="M725" s="20"/>
    </row>
    <row r="726" spans="1:13" s="196" customFormat="1" ht="23.1" customHeight="1">
      <c r="A726" s="1337" t="s">
        <v>3576</v>
      </c>
      <c r="B726" s="58" t="s">
        <v>2443</v>
      </c>
      <c r="C726" s="107" t="s">
        <v>2442</v>
      </c>
      <c r="D726" s="1372" t="s">
        <v>1818</v>
      </c>
      <c r="E726" s="794" t="s">
        <v>97</v>
      </c>
      <c r="F726" s="794" t="s">
        <v>97</v>
      </c>
      <c r="G726" s="794" t="s">
        <v>97</v>
      </c>
      <c r="H726" s="1492">
        <v>200000</v>
      </c>
      <c r="I726" s="1493">
        <v>200000</v>
      </c>
      <c r="J726" s="192" t="s">
        <v>820</v>
      </c>
      <c r="K726" s="191" t="s">
        <v>893</v>
      </c>
      <c r="L726" s="707" t="s">
        <v>711</v>
      </c>
    </row>
    <row r="727" spans="1:13" s="196" customFormat="1" ht="23.1" customHeight="1">
      <c r="A727" s="1338"/>
      <c r="B727" s="43" t="s">
        <v>2444</v>
      </c>
      <c r="C727" s="108" t="s">
        <v>1823</v>
      </c>
      <c r="D727" s="1187" t="s">
        <v>880</v>
      </c>
      <c r="E727" s="740"/>
      <c r="F727" s="740"/>
      <c r="G727" s="740"/>
      <c r="H727" s="1494"/>
      <c r="I727" s="741"/>
      <c r="J727" s="196" t="s">
        <v>768</v>
      </c>
      <c r="K727" s="197"/>
      <c r="L727" s="1593"/>
      <c r="M727" s="20"/>
    </row>
    <row r="728" spans="1:13" s="196" customFormat="1" ht="23.1" customHeight="1">
      <c r="A728" s="1339"/>
      <c r="B728" s="253"/>
      <c r="C728" s="120"/>
      <c r="D728" s="1188"/>
      <c r="E728" s="795"/>
      <c r="F728" s="795"/>
      <c r="G728" s="795"/>
      <c r="H728" s="1495"/>
      <c r="I728" s="1496"/>
      <c r="J728" s="203"/>
      <c r="K728" s="202"/>
      <c r="L728" s="514"/>
      <c r="M728" s="20"/>
    </row>
    <row r="729" spans="1:13" s="196" customFormat="1" ht="23.1" customHeight="1">
      <c r="A729" s="1334" t="s">
        <v>3577</v>
      </c>
      <c r="B729" s="164" t="s">
        <v>2705</v>
      </c>
      <c r="C729" s="61" t="s">
        <v>473</v>
      </c>
      <c r="D729" s="1244" t="s">
        <v>1818</v>
      </c>
      <c r="E729" s="161" t="s">
        <v>97</v>
      </c>
      <c r="F729" s="161" t="s">
        <v>97</v>
      </c>
      <c r="G729" s="161" t="s">
        <v>97</v>
      </c>
      <c r="H729" s="171">
        <v>100000</v>
      </c>
      <c r="I729" s="171">
        <v>100000</v>
      </c>
      <c r="J729" s="209" t="s">
        <v>820</v>
      </c>
      <c r="K729" s="192" t="s">
        <v>891</v>
      </c>
      <c r="L729" s="1592" t="s">
        <v>711</v>
      </c>
      <c r="M729" s="20"/>
    </row>
    <row r="730" spans="1:13" s="196" customFormat="1" ht="23.1" customHeight="1">
      <c r="A730" s="1335"/>
      <c r="B730" s="157" t="s">
        <v>2706</v>
      </c>
      <c r="C730" s="119" t="s">
        <v>475</v>
      </c>
      <c r="D730" s="1244" t="s">
        <v>3020</v>
      </c>
      <c r="E730" s="46"/>
      <c r="F730" s="46"/>
      <c r="G730" s="46"/>
      <c r="H730" s="49"/>
      <c r="I730" s="49"/>
      <c r="J730" s="49" t="s">
        <v>768</v>
      </c>
      <c r="K730" s="196" t="s">
        <v>457</v>
      </c>
      <c r="L730" s="1593"/>
      <c r="M730" s="20"/>
    </row>
    <row r="731" spans="1:13" s="196" customFormat="1" ht="23.1" customHeight="1">
      <c r="A731" s="1335"/>
      <c r="B731" s="157"/>
      <c r="C731" s="119"/>
      <c r="D731" s="1244" t="s">
        <v>2376</v>
      </c>
      <c r="E731" s="46"/>
      <c r="F731" s="46"/>
      <c r="G731" s="46"/>
      <c r="H731" s="49"/>
      <c r="I731" s="49"/>
      <c r="J731" s="49"/>
      <c r="L731" s="1593"/>
      <c r="M731" s="20"/>
    </row>
    <row r="732" spans="1:13" s="196" customFormat="1" ht="23.1" customHeight="1">
      <c r="A732" s="1336"/>
      <c r="B732" s="160"/>
      <c r="C732" s="140"/>
      <c r="D732" s="1556" t="s">
        <v>2377</v>
      </c>
      <c r="E732" s="143"/>
      <c r="F732" s="143"/>
      <c r="G732" s="143"/>
      <c r="H732" s="212"/>
      <c r="I732" s="212"/>
      <c r="J732" s="212"/>
      <c r="K732" s="203"/>
      <c r="L732" s="514"/>
      <c r="M732" s="20"/>
    </row>
    <row r="733" spans="1:13" s="196" customFormat="1" ht="23.1" customHeight="1">
      <c r="A733" s="1340" t="s">
        <v>3578</v>
      </c>
      <c r="B733" s="58" t="s">
        <v>3323</v>
      </c>
      <c r="C733" s="57" t="s">
        <v>473</v>
      </c>
      <c r="D733" s="1372" t="s">
        <v>1818</v>
      </c>
      <c r="E733" s="161" t="s">
        <v>97</v>
      </c>
      <c r="F733" s="161" t="s">
        <v>97</v>
      </c>
      <c r="G733" s="161" t="s">
        <v>97</v>
      </c>
      <c r="H733" s="190">
        <v>450000</v>
      </c>
      <c r="I733" s="189">
        <v>450000</v>
      </c>
      <c r="J733" s="191" t="s">
        <v>820</v>
      </c>
      <c r="K733" s="192" t="s">
        <v>894</v>
      </c>
      <c r="L733" s="1594" t="s">
        <v>711</v>
      </c>
      <c r="M733" s="20"/>
    </row>
    <row r="734" spans="1:13" s="196" customFormat="1" ht="23.1" customHeight="1">
      <c r="A734" s="1341"/>
      <c r="B734" s="43"/>
      <c r="C734" s="162" t="s">
        <v>901</v>
      </c>
      <c r="D734" s="1187" t="s">
        <v>461</v>
      </c>
      <c r="E734" s="46"/>
      <c r="F734" s="46"/>
      <c r="G734" s="46"/>
      <c r="H734" s="197"/>
      <c r="J734" s="197" t="s">
        <v>768</v>
      </c>
      <c r="K734" s="196" t="s">
        <v>471</v>
      </c>
      <c r="L734" s="1594"/>
      <c r="M734" s="20"/>
    </row>
    <row r="735" spans="1:13" s="196" customFormat="1" ht="23.1" customHeight="1">
      <c r="A735" s="1342"/>
      <c r="B735" s="253"/>
      <c r="C735" s="122"/>
      <c r="D735" s="1188"/>
      <c r="E735" s="143"/>
      <c r="F735" s="143"/>
      <c r="G735" s="143"/>
      <c r="H735" s="202"/>
      <c r="I735" s="203"/>
      <c r="J735" s="202"/>
      <c r="K735" s="203"/>
      <c r="L735" s="1603"/>
      <c r="M735" s="20"/>
    </row>
    <row r="736" spans="1:13" s="196" customFormat="1" ht="23.1" customHeight="1">
      <c r="A736" s="1337" t="s">
        <v>3579</v>
      </c>
      <c r="B736" s="58" t="s">
        <v>2145</v>
      </c>
      <c r="C736" s="107" t="s">
        <v>446</v>
      </c>
      <c r="D736" s="1189" t="s">
        <v>1818</v>
      </c>
      <c r="E736" s="794" t="s">
        <v>97</v>
      </c>
      <c r="F736" s="794" t="s">
        <v>97</v>
      </c>
      <c r="G736" s="794" t="s">
        <v>97</v>
      </c>
      <c r="H736" s="189">
        <v>100000</v>
      </c>
      <c r="I736" s="190">
        <v>100000</v>
      </c>
      <c r="J736" s="192" t="s">
        <v>820</v>
      </c>
      <c r="K736" s="191" t="s">
        <v>883</v>
      </c>
      <c r="L736" s="707" t="s">
        <v>711</v>
      </c>
      <c r="M736" s="20"/>
    </row>
    <row r="737" spans="1:13" s="196" customFormat="1" ht="23.1" customHeight="1">
      <c r="A737" s="1346"/>
      <c r="B737" s="43" t="s">
        <v>2926</v>
      </c>
      <c r="C737" s="108" t="s">
        <v>869</v>
      </c>
      <c r="D737" s="1187" t="s">
        <v>2180</v>
      </c>
      <c r="E737" s="740"/>
      <c r="F737" s="740"/>
      <c r="G737" s="740"/>
      <c r="I737" s="197"/>
      <c r="J737" s="196" t="s">
        <v>768</v>
      </c>
      <c r="K737" s="197" t="s">
        <v>884</v>
      </c>
      <c r="L737" s="1593"/>
      <c r="M737" s="20"/>
    </row>
    <row r="738" spans="1:13" s="196" customFormat="1" ht="23.1" customHeight="1">
      <c r="A738" s="1347"/>
      <c r="B738" s="253"/>
      <c r="C738" s="120"/>
      <c r="D738" s="1188" t="s">
        <v>326</v>
      </c>
      <c r="E738" s="795"/>
      <c r="F738" s="795"/>
      <c r="G738" s="795"/>
      <c r="H738" s="203"/>
      <c r="I738" s="202"/>
      <c r="J738" s="203"/>
      <c r="K738" s="202"/>
      <c r="L738" s="514"/>
      <c r="M738" s="20"/>
    </row>
    <row r="739" spans="1:13" s="196" customFormat="1" ht="23.1" customHeight="1">
      <c r="A739" s="1337" t="s">
        <v>3580</v>
      </c>
      <c r="B739" s="58" t="s">
        <v>2709</v>
      </c>
      <c r="C739" s="107" t="s">
        <v>1927</v>
      </c>
      <c r="D739" s="949" t="s">
        <v>1821</v>
      </c>
      <c r="E739" s="161" t="s">
        <v>97</v>
      </c>
      <c r="F739" s="161" t="s">
        <v>97</v>
      </c>
      <c r="G739" s="161" t="s">
        <v>97</v>
      </c>
      <c r="H739" s="190">
        <v>400000</v>
      </c>
      <c r="I739" s="190">
        <v>400000</v>
      </c>
      <c r="J739" s="192" t="s">
        <v>820</v>
      </c>
      <c r="K739" s="191" t="s">
        <v>898</v>
      </c>
      <c r="L739" s="1592" t="s">
        <v>711</v>
      </c>
      <c r="M739" s="20"/>
    </row>
    <row r="740" spans="1:13" s="196" customFormat="1" ht="23.1" customHeight="1">
      <c r="A740" s="1346"/>
      <c r="B740" s="43" t="s">
        <v>3324</v>
      </c>
      <c r="C740" s="108" t="s">
        <v>486</v>
      </c>
      <c r="D740" s="1187" t="s">
        <v>712</v>
      </c>
      <c r="E740" s="46"/>
      <c r="F740" s="46"/>
      <c r="G740" s="46"/>
      <c r="H740" s="197"/>
      <c r="I740" s="197"/>
      <c r="J740" s="196" t="s">
        <v>768</v>
      </c>
      <c r="K740" s="197" t="s">
        <v>475</v>
      </c>
      <c r="L740" s="1594"/>
      <c r="M740" s="20"/>
    </row>
    <row r="741" spans="1:13" s="196" customFormat="1" ht="23.1" customHeight="1">
      <c r="A741" s="1347"/>
      <c r="B741" s="253" t="s">
        <v>3325</v>
      </c>
      <c r="C741" s="120"/>
      <c r="D741" s="1188" t="s">
        <v>713</v>
      </c>
      <c r="E741" s="143"/>
      <c r="F741" s="143"/>
      <c r="G741" s="143"/>
      <c r="H741" s="202"/>
      <c r="I741" s="202"/>
      <c r="J741" s="203"/>
      <c r="K741" s="202"/>
      <c r="L741" s="1603"/>
      <c r="M741" s="20"/>
    </row>
    <row r="742" spans="1:13" s="196" customFormat="1" ht="23.1" customHeight="1">
      <c r="A742" s="1337" t="s">
        <v>3581</v>
      </c>
      <c r="B742" s="58" t="s">
        <v>2912</v>
      </c>
      <c r="C742" s="107" t="s">
        <v>1927</v>
      </c>
      <c r="D742" s="1372" t="s">
        <v>1821</v>
      </c>
      <c r="E742" s="161" t="s">
        <v>97</v>
      </c>
      <c r="F742" s="161" t="s">
        <v>97</v>
      </c>
      <c r="G742" s="161" t="s">
        <v>97</v>
      </c>
      <c r="H742" s="190">
        <v>400000</v>
      </c>
      <c r="I742" s="190">
        <v>400000</v>
      </c>
      <c r="J742" s="192" t="s">
        <v>820</v>
      </c>
      <c r="K742" s="191" t="s">
        <v>898</v>
      </c>
      <c r="L742" s="1592" t="s">
        <v>711</v>
      </c>
      <c r="M742" s="20"/>
    </row>
    <row r="743" spans="1:13" s="196" customFormat="1" ht="23.1" customHeight="1">
      <c r="A743" s="1346"/>
      <c r="B743" s="43" t="s">
        <v>2913</v>
      </c>
      <c r="C743" s="108" t="s">
        <v>486</v>
      </c>
      <c r="D743" s="1187" t="s">
        <v>712</v>
      </c>
      <c r="E743" s="46"/>
      <c r="F743" s="46"/>
      <c r="G743" s="46"/>
      <c r="H743" s="197"/>
      <c r="I743" s="197"/>
      <c r="J743" s="196" t="s">
        <v>768</v>
      </c>
      <c r="K743" s="197" t="s">
        <v>475</v>
      </c>
      <c r="L743" s="1594"/>
      <c r="M743" s="20"/>
    </row>
    <row r="744" spans="1:13" s="196" customFormat="1" ht="23.1" customHeight="1">
      <c r="A744" s="1347"/>
      <c r="B744" s="253"/>
      <c r="C744" s="120"/>
      <c r="D744" s="1188" t="s">
        <v>713</v>
      </c>
      <c r="E744" s="143"/>
      <c r="F744" s="143"/>
      <c r="G744" s="143"/>
      <c r="H744" s="202"/>
      <c r="I744" s="202"/>
      <c r="J744" s="203"/>
      <c r="K744" s="202"/>
      <c r="L744" s="1603"/>
      <c r="M744" s="20"/>
    </row>
    <row r="745" spans="1:13" s="196" customFormat="1" ht="23.1" customHeight="1">
      <c r="A745" s="1490"/>
      <c r="B745" s="43"/>
      <c r="C745" s="51"/>
      <c r="D745" s="1287"/>
      <c r="E745" s="762"/>
      <c r="F745" s="762"/>
      <c r="G745" s="762"/>
      <c r="L745" s="1604"/>
      <c r="M745" s="20"/>
    </row>
    <row r="746" spans="1:13" s="196" customFormat="1" ht="23.1" customHeight="1">
      <c r="A746" s="1333"/>
      <c r="B746" s="766"/>
      <c r="D746" s="1244"/>
      <c r="F746" s="172"/>
      <c r="G746" s="172"/>
      <c r="H746" s="172"/>
      <c r="I746" s="172"/>
      <c r="L746" s="1575">
        <v>90</v>
      </c>
      <c r="M746" s="20"/>
    </row>
    <row r="747" spans="1:13" s="196" customFormat="1" ht="23.1" customHeight="1">
      <c r="A747" s="1340"/>
      <c r="B747" s="191"/>
      <c r="C747" s="191"/>
      <c r="D747" s="808" t="s">
        <v>278</v>
      </c>
      <c r="E747" s="1873" t="s">
        <v>279</v>
      </c>
      <c r="F747" s="1874"/>
      <c r="G747" s="1874"/>
      <c r="H747" s="1874"/>
      <c r="I747" s="1875"/>
      <c r="J747" s="181" t="s">
        <v>281</v>
      </c>
      <c r="K747" s="181" t="s">
        <v>283</v>
      </c>
      <c r="L747" s="1600" t="s">
        <v>285</v>
      </c>
      <c r="M747" s="20"/>
    </row>
    <row r="748" spans="1:13" s="196" customFormat="1" ht="23.1" customHeight="1">
      <c r="A748" s="1341" t="s">
        <v>276</v>
      </c>
      <c r="B748" s="183" t="s">
        <v>95</v>
      </c>
      <c r="C748" s="183" t="s">
        <v>277</v>
      </c>
      <c r="D748" s="809" t="s">
        <v>286</v>
      </c>
      <c r="E748" s="181">
        <v>2561</v>
      </c>
      <c r="F748" s="181">
        <v>2562</v>
      </c>
      <c r="G748" s="181">
        <v>2563</v>
      </c>
      <c r="H748" s="181">
        <v>2564</v>
      </c>
      <c r="I748" s="181">
        <v>2565</v>
      </c>
      <c r="J748" s="183" t="s">
        <v>282</v>
      </c>
      <c r="K748" s="183" t="s">
        <v>284</v>
      </c>
      <c r="L748" s="1601" t="s">
        <v>329</v>
      </c>
      <c r="M748" s="20"/>
    </row>
    <row r="749" spans="1:13" s="196" customFormat="1" ht="23.1" customHeight="1">
      <c r="A749" s="1341"/>
      <c r="B749" s="183"/>
      <c r="C749" s="183"/>
      <c r="D749" s="809" t="s">
        <v>287</v>
      </c>
      <c r="E749" s="183" t="s">
        <v>280</v>
      </c>
      <c r="F749" s="1440" t="s">
        <v>280</v>
      </c>
      <c r="G749" s="1440" t="s">
        <v>280</v>
      </c>
      <c r="H749" s="1440" t="s">
        <v>280</v>
      </c>
      <c r="I749" s="1440" t="s">
        <v>280</v>
      </c>
      <c r="J749" s="183"/>
      <c r="K749" s="183"/>
      <c r="L749" s="1601" t="s">
        <v>330</v>
      </c>
      <c r="M749" s="20"/>
    </row>
    <row r="750" spans="1:13" s="196" customFormat="1" ht="23.1" customHeight="1">
      <c r="A750" s="1337" t="s">
        <v>3582</v>
      </c>
      <c r="B750" s="58" t="s">
        <v>2145</v>
      </c>
      <c r="C750" s="107" t="s">
        <v>446</v>
      </c>
      <c r="D750" s="1189" t="s">
        <v>1818</v>
      </c>
      <c r="E750" s="794" t="s">
        <v>97</v>
      </c>
      <c r="F750" s="794" t="s">
        <v>97</v>
      </c>
      <c r="G750" s="794" t="s">
        <v>97</v>
      </c>
      <c r="H750" s="189">
        <v>100000</v>
      </c>
      <c r="I750" s="190">
        <v>100000</v>
      </c>
      <c r="J750" s="192" t="s">
        <v>820</v>
      </c>
      <c r="K750" s="191" t="s">
        <v>883</v>
      </c>
      <c r="L750" s="707" t="s">
        <v>711</v>
      </c>
      <c r="M750" s="20"/>
    </row>
    <row r="751" spans="1:13" s="196" customFormat="1" ht="23.1" customHeight="1">
      <c r="A751" s="1346"/>
      <c r="B751" s="43" t="s">
        <v>2926</v>
      </c>
      <c r="C751" s="108" t="s">
        <v>869</v>
      </c>
      <c r="D751" s="1187" t="s">
        <v>2180</v>
      </c>
      <c r="E751" s="740"/>
      <c r="F751" s="740"/>
      <c r="G751" s="740"/>
      <c r="I751" s="197"/>
      <c r="J751" s="196" t="s">
        <v>768</v>
      </c>
      <c r="K751" s="197" t="s">
        <v>884</v>
      </c>
      <c r="L751" s="1593"/>
      <c r="M751" s="20"/>
    </row>
    <row r="752" spans="1:13" s="196" customFormat="1" ht="23.1" customHeight="1">
      <c r="A752" s="1347"/>
      <c r="B752" s="253"/>
      <c r="C752" s="120"/>
      <c r="D752" s="1188" t="s">
        <v>326</v>
      </c>
      <c r="E752" s="795"/>
      <c r="F752" s="795"/>
      <c r="G752" s="795"/>
      <c r="H752" s="203"/>
      <c r="I752" s="202"/>
      <c r="J752" s="203"/>
      <c r="K752" s="202"/>
      <c r="L752" s="514"/>
      <c r="M752" s="20"/>
    </row>
    <row r="753" spans="1:13" s="196" customFormat="1" ht="23.1" customHeight="1">
      <c r="A753" s="1337" t="s">
        <v>3583</v>
      </c>
      <c r="B753" s="58" t="s">
        <v>2709</v>
      </c>
      <c r="C753" s="107" t="s">
        <v>1927</v>
      </c>
      <c r="D753" s="949" t="s">
        <v>1821</v>
      </c>
      <c r="E753" s="161" t="s">
        <v>97</v>
      </c>
      <c r="F753" s="161" t="s">
        <v>97</v>
      </c>
      <c r="G753" s="161" t="s">
        <v>97</v>
      </c>
      <c r="H753" s="190">
        <v>400000</v>
      </c>
      <c r="I753" s="190">
        <v>400000</v>
      </c>
      <c r="J753" s="192" t="s">
        <v>820</v>
      </c>
      <c r="K753" s="191" t="s">
        <v>898</v>
      </c>
      <c r="L753" s="1592" t="s">
        <v>711</v>
      </c>
      <c r="M753" s="20"/>
    </row>
    <row r="754" spans="1:13" s="196" customFormat="1" ht="23.1" customHeight="1">
      <c r="A754" s="1346"/>
      <c r="B754" s="43" t="s">
        <v>3324</v>
      </c>
      <c r="C754" s="108" t="s">
        <v>486</v>
      </c>
      <c r="D754" s="1187" t="s">
        <v>712</v>
      </c>
      <c r="E754" s="46"/>
      <c r="F754" s="46"/>
      <c r="G754" s="46"/>
      <c r="H754" s="197"/>
      <c r="I754" s="197"/>
      <c r="J754" s="196" t="s">
        <v>768</v>
      </c>
      <c r="K754" s="197" t="s">
        <v>475</v>
      </c>
      <c r="L754" s="1594"/>
      <c r="M754" s="20"/>
    </row>
    <row r="755" spans="1:13" s="196" customFormat="1" ht="23.1" customHeight="1">
      <c r="A755" s="1347"/>
      <c r="B755" s="253" t="s">
        <v>3325</v>
      </c>
      <c r="C755" s="120"/>
      <c r="D755" s="1188" t="s">
        <v>713</v>
      </c>
      <c r="E755" s="143"/>
      <c r="F755" s="143"/>
      <c r="G755" s="143"/>
      <c r="H755" s="202"/>
      <c r="I755" s="202"/>
      <c r="J755" s="203"/>
      <c r="K755" s="202"/>
      <c r="L755" s="1603"/>
      <c r="M755" s="20"/>
    </row>
    <row r="756" spans="1:13" s="196" customFormat="1" ht="23.1" customHeight="1">
      <c r="A756" s="1337" t="s">
        <v>3584</v>
      </c>
      <c r="B756" s="58" t="s">
        <v>2912</v>
      </c>
      <c r="C756" s="107" t="s">
        <v>1927</v>
      </c>
      <c r="D756" s="1372" t="s">
        <v>1821</v>
      </c>
      <c r="E756" s="161" t="s">
        <v>97</v>
      </c>
      <c r="F756" s="161" t="s">
        <v>97</v>
      </c>
      <c r="G756" s="161" t="s">
        <v>97</v>
      </c>
      <c r="H756" s="190">
        <v>400000</v>
      </c>
      <c r="I756" s="190">
        <v>400000</v>
      </c>
      <c r="J756" s="192" t="s">
        <v>820</v>
      </c>
      <c r="K756" s="191" t="s">
        <v>898</v>
      </c>
      <c r="L756" s="1592" t="s">
        <v>711</v>
      </c>
      <c r="M756" s="20"/>
    </row>
    <row r="757" spans="1:13" s="196" customFormat="1" ht="23.1" customHeight="1">
      <c r="A757" s="1346"/>
      <c r="B757" s="43" t="s">
        <v>2913</v>
      </c>
      <c r="C757" s="108" t="s">
        <v>486</v>
      </c>
      <c r="D757" s="1187" t="s">
        <v>712</v>
      </c>
      <c r="E757" s="46"/>
      <c r="F757" s="46"/>
      <c r="G757" s="46"/>
      <c r="H757" s="197"/>
      <c r="I757" s="197"/>
      <c r="J757" s="196" t="s">
        <v>768</v>
      </c>
      <c r="K757" s="197" t="s">
        <v>475</v>
      </c>
      <c r="L757" s="1594"/>
      <c r="M757" s="20"/>
    </row>
    <row r="758" spans="1:13" s="196" customFormat="1" ht="23.1" customHeight="1">
      <c r="A758" s="1347"/>
      <c r="B758" s="253"/>
      <c r="C758" s="120"/>
      <c r="D758" s="1187" t="s">
        <v>713</v>
      </c>
      <c r="E758" s="143"/>
      <c r="F758" s="143"/>
      <c r="G758" s="143"/>
      <c r="H758" s="202"/>
      <c r="I758" s="202"/>
      <c r="J758" s="203"/>
      <c r="K758" s="202"/>
      <c r="L758" s="1603"/>
      <c r="M758" s="20"/>
    </row>
    <row r="759" spans="1:13" s="196" customFormat="1" ht="23.1" customHeight="1">
      <c r="A759" s="1334" t="s">
        <v>3585</v>
      </c>
      <c r="B759" s="191" t="s">
        <v>2429</v>
      </c>
      <c r="C759" s="100" t="s">
        <v>438</v>
      </c>
      <c r="D759" s="1563" t="s">
        <v>1822</v>
      </c>
      <c r="E759" s="161" t="s">
        <v>97</v>
      </c>
      <c r="F759" s="161" t="s">
        <v>97</v>
      </c>
      <c r="G759" s="161" t="s">
        <v>97</v>
      </c>
      <c r="H759" s="190">
        <v>200000</v>
      </c>
      <c r="I759" s="190">
        <v>200000</v>
      </c>
      <c r="J759" s="192" t="s">
        <v>820</v>
      </c>
      <c r="K759" s="191" t="s">
        <v>857</v>
      </c>
      <c r="L759" s="1592" t="s">
        <v>711</v>
      </c>
      <c r="M759" s="20"/>
    </row>
    <row r="760" spans="1:13" s="196" customFormat="1" ht="23.1" customHeight="1">
      <c r="A760" s="1335"/>
      <c r="B760" s="197" t="s">
        <v>2430</v>
      </c>
      <c r="C760" s="41" t="s">
        <v>439</v>
      </c>
      <c r="D760" s="1481" t="s">
        <v>2157</v>
      </c>
      <c r="E760" s="46"/>
      <c r="F760" s="46"/>
      <c r="G760" s="46"/>
      <c r="H760" s="197"/>
      <c r="I760" s="197"/>
      <c r="J760" s="196" t="s">
        <v>768</v>
      </c>
      <c r="K760" s="197" t="s">
        <v>856</v>
      </c>
      <c r="L760" s="1593"/>
      <c r="M760" s="20"/>
    </row>
    <row r="761" spans="1:13" s="196" customFormat="1" ht="23.1" customHeight="1">
      <c r="A761" s="1336"/>
      <c r="B761" s="202"/>
      <c r="C761" s="202"/>
      <c r="D761" s="1564" t="s">
        <v>2158</v>
      </c>
      <c r="E761" s="143"/>
      <c r="F761" s="143"/>
      <c r="G761" s="143"/>
      <c r="H761" s="202"/>
      <c r="I761" s="202"/>
      <c r="J761" s="203"/>
      <c r="K761" s="202"/>
      <c r="L761" s="514"/>
      <c r="M761" s="20"/>
    </row>
    <row r="762" spans="1:13" s="196" customFormat="1" ht="23.1" customHeight="1">
      <c r="A762" s="1337" t="s">
        <v>3586</v>
      </c>
      <c r="B762" s="58" t="s">
        <v>2472</v>
      </c>
      <c r="C762" s="107" t="s">
        <v>2445</v>
      </c>
      <c r="D762" s="1372" t="s">
        <v>1822</v>
      </c>
      <c r="E762" s="161" t="s">
        <v>97</v>
      </c>
      <c r="F762" s="161" t="s">
        <v>97</v>
      </c>
      <c r="G762" s="161" t="s">
        <v>97</v>
      </c>
      <c r="H762" s="1492">
        <v>200000</v>
      </c>
      <c r="I762" s="1493">
        <v>200000</v>
      </c>
      <c r="J762" s="192" t="s">
        <v>820</v>
      </c>
      <c r="K762" s="191" t="s">
        <v>894</v>
      </c>
      <c r="L762" s="707" t="s">
        <v>711</v>
      </c>
      <c r="M762" s="20"/>
    </row>
    <row r="763" spans="1:13" s="196" customFormat="1" ht="23.1" customHeight="1">
      <c r="A763" s="1338"/>
      <c r="B763" s="43"/>
      <c r="C763" s="108" t="s">
        <v>1932</v>
      </c>
      <c r="D763" s="1187" t="s">
        <v>765</v>
      </c>
      <c r="E763" s="46"/>
      <c r="F763" s="46"/>
      <c r="G763" s="46"/>
      <c r="H763" s="1494"/>
      <c r="I763" s="741"/>
      <c r="J763" s="196" t="s">
        <v>768</v>
      </c>
      <c r="K763" s="197" t="s">
        <v>471</v>
      </c>
      <c r="L763" s="1593"/>
      <c r="M763" s="20"/>
    </row>
    <row r="764" spans="1:13" s="196" customFormat="1" ht="23.1" customHeight="1">
      <c r="A764" s="1339"/>
      <c r="B764" s="253"/>
      <c r="C764" s="120"/>
      <c r="D764" s="1188"/>
      <c r="E764" s="143"/>
      <c r="F764" s="143"/>
      <c r="G764" s="143"/>
      <c r="H764" s="1495"/>
      <c r="I764" s="1496"/>
      <c r="J764" s="203"/>
      <c r="K764" s="202"/>
      <c r="L764" s="514"/>
      <c r="M764" s="20"/>
    </row>
    <row r="765" spans="1:13" s="196" customFormat="1" ht="23.1" customHeight="1">
      <c r="A765" s="1349" t="s">
        <v>3587</v>
      </c>
      <c r="B765" s="58" t="s">
        <v>3326</v>
      </c>
      <c r="C765" s="107" t="s">
        <v>2445</v>
      </c>
      <c r="D765" s="1372" t="s">
        <v>1822</v>
      </c>
      <c r="E765" s="161" t="s">
        <v>97</v>
      </c>
      <c r="F765" s="161" t="s">
        <v>97</v>
      </c>
      <c r="G765" s="161" t="s">
        <v>97</v>
      </c>
      <c r="H765" s="1492">
        <v>200000</v>
      </c>
      <c r="I765" s="1493">
        <v>200000</v>
      </c>
      <c r="J765" s="192" t="s">
        <v>820</v>
      </c>
      <c r="K765" s="191" t="s">
        <v>894</v>
      </c>
      <c r="L765" s="707" t="s">
        <v>711</v>
      </c>
      <c r="M765" s="20"/>
    </row>
    <row r="766" spans="1:13" s="196" customFormat="1" ht="23.1" customHeight="1">
      <c r="A766" s="1350"/>
      <c r="B766" s="43"/>
      <c r="C766" s="108" t="s">
        <v>1932</v>
      </c>
      <c r="D766" s="1187" t="s">
        <v>765</v>
      </c>
      <c r="E766" s="46"/>
      <c r="F766" s="46"/>
      <c r="G766" s="46"/>
      <c r="H766" s="1494"/>
      <c r="I766" s="741"/>
      <c r="J766" s="196" t="s">
        <v>768</v>
      </c>
      <c r="K766" s="197" t="s">
        <v>471</v>
      </c>
      <c r="L766" s="1593"/>
      <c r="M766" s="20"/>
    </row>
    <row r="767" spans="1:13" s="196" customFormat="1" ht="23.1" customHeight="1">
      <c r="A767" s="1351"/>
      <c r="B767" s="253"/>
      <c r="C767" s="120"/>
      <c r="D767" s="1188"/>
      <c r="E767" s="143"/>
      <c r="F767" s="143"/>
      <c r="G767" s="143"/>
      <c r="H767" s="1495"/>
      <c r="I767" s="1496"/>
      <c r="J767" s="203"/>
      <c r="K767" s="202"/>
      <c r="L767" s="514"/>
      <c r="M767" s="20"/>
    </row>
    <row r="768" spans="1:13" s="196" customFormat="1" ht="23.1" customHeight="1">
      <c r="A768" s="1637"/>
      <c r="B768" s="43"/>
      <c r="C768" s="51"/>
      <c r="D768" s="1287"/>
      <c r="E768" s="762"/>
      <c r="F768" s="762"/>
      <c r="G768" s="762"/>
      <c r="H768" s="1494"/>
      <c r="I768" s="1494"/>
      <c r="L768" s="513"/>
      <c r="M768" s="20"/>
    </row>
    <row r="769" spans="1:13" s="196" customFormat="1" ht="23.1" customHeight="1">
      <c r="A769" s="1333"/>
      <c r="B769" s="766"/>
      <c r="D769" s="1244"/>
      <c r="F769" s="172"/>
      <c r="G769" s="172"/>
      <c r="H769" s="172"/>
      <c r="I769" s="172"/>
      <c r="L769" s="513"/>
      <c r="M769" s="20"/>
    </row>
    <row r="770" spans="1:13" s="196" customFormat="1" ht="23.1" customHeight="1">
      <c r="A770" s="1333"/>
      <c r="B770" s="766"/>
      <c r="D770" s="1244"/>
      <c r="F770" s="172"/>
      <c r="G770" s="172"/>
      <c r="H770" s="172"/>
      <c r="I770" s="172"/>
      <c r="L770" s="1575">
        <v>91</v>
      </c>
      <c r="M770" s="20"/>
    </row>
    <row r="771" spans="1:13" s="196" customFormat="1" ht="23.1" customHeight="1">
      <c r="A771" s="1334"/>
      <c r="B771" s="191"/>
      <c r="C771" s="192"/>
      <c r="D771" s="808" t="s">
        <v>278</v>
      </c>
      <c r="E771" s="1873" t="s">
        <v>279</v>
      </c>
      <c r="F771" s="1874"/>
      <c r="G771" s="1874"/>
      <c r="H771" s="1874"/>
      <c r="I771" s="1875"/>
      <c r="J771" s="181" t="s">
        <v>281</v>
      </c>
      <c r="K771" s="181" t="s">
        <v>283</v>
      </c>
      <c r="L771" s="1589" t="s">
        <v>285</v>
      </c>
      <c r="M771" s="20"/>
    </row>
    <row r="772" spans="1:13" s="196" customFormat="1" ht="23.1" customHeight="1">
      <c r="A772" s="1335" t="s">
        <v>276</v>
      </c>
      <c r="B772" s="183" t="s">
        <v>95</v>
      </c>
      <c r="C772" s="1437" t="s">
        <v>277</v>
      </c>
      <c r="D772" s="809" t="s">
        <v>286</v>
      </c>
      <c r="E772" s="1437">
        <v>2561</v>
      </c>
      <c r="F772" s="181">
        <v>2562</v>
      </c>
      <c r="G772" s="1437">
        <v>2563</v>
      </c>
      <c r="H772" s="181">
        <v>2564</v>
      </c>
      <c r="I772" s="1437">
        <v>2565</v>
      </c>
      <c r="J772" s="183" t="s">
        <v>282</v>
      </c>
      <c r="K772" s="183" t="s">
        <v>284</v>
      </c>
      <c r="L772" s="1590" t="s">
        <v>329</v>
      </c>
      <c r="M772" s="20"/>
    </row>
    <row r="773" spans="1:13" s="196" customFormat="1" ht="23.1" customHeight="1">
      <c r="A773" s="1336"/>
      <c r="B773" s="1440"/>
      <c r="C773" s="1307"/>
      <c r="D773" s="810" t="s">
        <v>287</v>
      </c>
      <c r="E773" s="1307" t="s">
        <v>280</v>
      </c>
      <c r="F773" s="1440" t="s">
        <v>280</v>
      </c>
      <c r="G773" s="1307" t="s">
        <v>280</v>
      </c>
      <c r="H773" s="1440" t="s">
        <v>280</v>
      </c>
      <c r="I773" s="1307" t="s">
        <v>280</v>
      </c>
      <c r="J773" s="1440"/>
      <c r="K773" s="1440"/>
      <c r="L773" s="1591" t="s">
        <v>330</v>
      </c>
      <c r="M773" s="20"/>
    </row>
    <row r="774" spans="1:13" s="196" customFormat="1" ht="23.1" customHeight="1">
      <c r="A774" s="1348" t="s">
        <v>3588</v>
      </c>
      <c r="B774" s="58" t="s">
        <v>2447</v>
      </c>
      <c r="C774" s="100" t="s">
        <v>473</v>
      </c>
      <c r="D774" s="1555" t="s">
        <v>2001</v>
      </c>
      <c r="E774" s="161" t="s">
        <v>97</v>
      </c>
      <c r="F774" s="161">
        <v>100000</v>
      </c>
      <c r="G774" s="161" t="s">
        <v>97</v>
      </c>
      <c r="H774" s="1494">
        <v>200000</v>
      </c>
      <c r="I774" s="741">
        <v>200000</v>
      </c>
      <c r="J774" s="192" t="s">
        <v>820</v>
      </c>
      <c r="K774" s="191" t="s">
        <v>894</v>
      </c>
      <c r="L774" s="1592" t="s">
        <v>711</v>
      </c>
      <c r="M774" s="20"/>
    </row>
    <row r="775" spans="1:13" s="196" customFormat="1" ht="23.1" customHeight="1">
      <c r="A775" s="1346"/>
      <c r="B775" s="43" t="s">
        <v>2448</v>
      </c>
      <c r="C775" s="41" t="s">
        <v>475</v>
      </c>
      <c r="D775" s="1287" t="s">
        <v>2002</v>
      </c>
      <c r="E775" s="46"/>
      <c r="F775" s="46"/>
      <c r="G775" s="46"/>
      <c r="H775" s="1494"/>
      <c r="I775" s="741"/>
      <c r="J775" s="196" t="s">
        <v>768</v>
      </c>
      <c r="K775" s="197" t="s">
        <v>471</v>
      </c>
      <c r="L775" s="1594"/>
      <c r="M775" s="20"/>
    </row>
    <row r="776" spans="1:13" s="196" customFormat="1" ht="23.1" customHeight="1">
      <c r="A776" s="1347"/>
      <c r="B776" s="253"/>
      <c r="C776" s="42"/>
      <c r="D776" s="1288"/>
      <c r="E776" s="143"/>
      <c r="F776" s="143"/>
      <c r="G776" s="143"/>
      <c r="H776" s="1494"/>
      <c r="I776" s="741"/>
      <c r="J776" s="203"/>
      <c r="K776" s="202"/>
      <c r="L776" s="1603"/>
      <c r="M776" s="20"/>
    </row>
    <row r="777" spans="1:13" s="196" customFormat="1" ht="23.1" customHeight="1">
      <c r="A777" s="1348" t="s">
        <v>3589</v>
      </c>
      <c r="B777" s="58" t="s">
        <v>2446</v>
      </c>
      <c r="C777" s="100" t="s">
        <v>2445</v>
      </c>
      <c r="D777" s="1555" t="s">
        <v>2269</v>
      </c>
      <c r="E777" s="161" t="s">
        <v>97</v>
      </c>
      <c r="F777" s="161" t="s">
        <v>97</v>
      </c>
      <c r="G777" s="161" t="s">
        <v>97</v>
      </c>
      <c r="H777" s="161">
        <v>20000</v>
      </c>
      <c r="I777" s="161">
        <v>20000</v>
      </c>
      <c r="J777" s="192" t="s">
        <v>820</v>
      </c>
      <c r="K777" s="191" t="s">
        <v>894</v>
      </c>
      <c r="L777" s="707" t="s">
        <v>711</v>
      </c>
      <c r="M777" s="20"/>
    </row>
    <row r="778" spans="1:13" s="196" customFormat="1" ht="23.1" customHeight="1">
      <c r="A778" s="1346"/>
      <c r="B778" s="43" t="s">
        <v>2927</v>
      </c>
      <c r="C778" s="53" t="s">
        <v>1932</v>
      </c>
      <c r="D778" s="1287" t="s">
        <v>2270</v>
      </c>
      <c r="E778" s="46"/>
      <c r="F778" s="46"/>
      <c r="G778" s="46"/>
      <c r="H778" s="46"/>
      <c r="I778" s="46"/>
      <c r="J778" s="196" t="s">
        <v>768</v>
      </c>
      <c r="K778" s="197" t="s">
        <v>471</v>
      </c>
      <c r="L778" s="1593"/>
      <c r="M778" s="20"/>
    </row>
    <row r="779" spans="1:13" s="196" customFormat="1" ht="23.1" customHeight="1">
      <c r="A779" s="1339"/>
      <c r="B779" s="253"/>
      <c r="C779" s="54"/>
      <c r="D779" s="1288"/>
      <c r="E779" s="143"/>
      <c r="F779" s="143"/>
      <c r="G779" s="143"/>
      <c r="H779" s="143"/>
      <c r="I779" s="143"/>
      <c r="J779" s="203"/>
      <c r="K779" s="202"/>
      <c r="L779" s="1605"/>
      <c r="M779" s="20"/>
    </row>
    <row r="780" spans="1:13" s="196" customFormat="1" ht="23.1" customHeight="1">
      <c r="A780" s="1337" t="s">
        <v>3590</v>
      </c>
      <c r="B780" s="58" t="s">
        <v>2462</v>
      </c>
      <c r="C780" s="100" t="s">
        <v>2464</v>
      </c>
      <c r="D780" s="1189" t="s">
        <v>2192</v>
      </c>
      <c r="E780" s="161" t="s">
        <v>97</v>
      </c>
      <c r="F780" s="161" t="s">
        <v>97</v>
      </c>
      <c r="G780" s="161" t="s">
        <v>97</v>
      </c>
      <c r="H780" s="189">
        <v>200000</v>
      </c>
      <c r="I780" s="190">
        <v>200000</v>
      </c>
      <c r="J780" s="192" t="s">
        <v>820</v>
      </c>
      <c r="K780" s="191" t="s">
        <v>2193</v>
      </c>
      <c r="L780" s="1592" t="s">
        <v>711</v>
      </c>
      <c r="M780" s="20"/>
    </row>
    <row r="781" spans="1:13" s="196" customFormat="1" ht="23.1" customHeight="1">
      <c r="A781" s="1338"/>
      <c r="B781" s="43" t="s">
        <v>2463</v>
      </c>
      <c r="C781" s="41" t="s">
        <v>2465</v>
      </c>
      <c r="D781" s="1187" t="s">
        <v>2194</v>
      </c>
      <c r="E781" s="46"/>
      <c r="F781" s="46"/>
      <c r="G781" s="46"/>
      <c r="I781" s="197"/>
      <c r="J781" s="196" t="s">
        <v>768</v>
      </c>
      <c r="K781" s="197" t="s">
        <v>2195</v>
      </c>
      <c r="L781" s="1594"/>
      <c r="M781" s="20"/>
    </row>
    <row r="782" spans="1:13" s="196" customFormat="1" ht="23.1" customHeight="1">
      <c r="A782" s="1338"/>
      <c r="B782" s="43" t="s">
        <v>2466</v>
      </c>
      <c r="C782" s="41" t="s">
        <v>2196</v>
      </c>
      <c r="D782" s="1187" t="s">
        <v>2197</v>
      </c>
      <c r="E782" s="46"/>
      <c r="F782" s="46"/>
      <c r="G782" s="46"/>
      <c r="I782" s="197"/>
      <c r="K782" s="197"/>
      <c r="L782" s="1594"/>
      <c r="M782" s="20"/>
    </row>
    <row r="783" spans="1:13" s="196" customFormat="1" ht="23.1" customHeight="1">
      <c r="A783" s="1339"/>
      <c r="B783" s="253" t="s">
        <v>2467</v>
      </c>
      <c r="C783" s="42"/>
      <c r="D783" s="1188"/>
      <c r="E783" s="202"/>
      <c r="F783" s="202"/>
      <c r="G783" s="202"/>
      <c r="H783" s="203"/>
      <c r="I783" s="202"/>
      <c r="J783" s="203"/>
      <c r="K783" s="202"/>
      <c r="L783" s="1603"/>
      <c r="M783" s="20"/>
    </row>
    <row r="784" spans="1:13" s="196" customFormat="1" ht="23.1" customHeight="1">
      <c r="A784" s="1340" t="s">
        <v>3591</v>
      </c>
      <c r="B784" s="58" t="s">
        <v>2145</v>
      </c>
      <c r="C784" s="107" t="s">
        <v>446</v>
      </c>
      <c r="D784" s="1189" t="s">
        <v>1828</v>
      </c>
      <c r="E784" s="156" t="s">
        <v>97</v>
      </c>
      <c r="F784" s="156" t="s">
        <v>97</v>
      </c>
      <c r="G784" s="156" t="s">
        <v>97</v>
      </c>
      <c r="H784" s="189">
        <v>100000</v>
      </c>
      <c r="I784" s="190">
        <v>100000</v>
      </c>
      <c r="J784" s="192" t="s">
        <v>820</v>
      </c>
      <c r="K784" s="191" t="s">
        <v>883</v>
      </c>
      <c r="L784" s="707" t="s">
        <v>711</v>
      </c>
      <c r="M784" s="20"/>
    </row>
    <row r="785" spans="1:13" s="196" customFormat="1" ht="23.1" customHeight="1">
      <c r="A785" s="1341"/>
      <c r="B785" s="43" t="s">
        <v>3327</v>
      </c>
      <c r="C785" s="109" t="s">
        <v>869</v>
      </c>
      <c r="D785" s="1187" t="s">
        <v>2180</v>
      </c>
      <c r="E785" s="46"/>
      <c r="F785" s="46"/>
      <c r="G785" s="46"/>
      <c r="I785" s="197"/>
      <c r="J785" s="196" t="s">
        <v>768</v>
      </c>
      <c r="K785" s="197" t="s">
        <v>884</v>
      </c>
      <c r="L785" s="1593"/>
      <c r="M785" s="20"/>
    </row>
    <row r="786" spans="1:13" s="196" customFormat="1" ht="23.1" customHeight="1">
      <c r="A786" s="1342"/>
      <c r="B786" s="253" t="s">
        <v>3328</v>
      </c>
      <c r="C786" s="120"/>
      <c r="D786" s="1188" t="s">
        <v>326</v>
      </c>
      <c r="E786" s="143"/>
      <c r="F786" s="143"/>
      <c r="G786" s="143"/>
      <c r="H786" s="203"/>
      <c r="I786" s="202"/>
      <c r="J786" s="203"/>
      <c r="K786" s="202"/>
      <c r="L786" s="514"/>
      <c r="M786" s="20"/>
    </row>
    <row r="787" spans="1:13" s="196" customFormat="1" ht="23.1" customHeight="1">
      <c r="A787" s="1349" t="s">
        <v>3592</v>
      </c>
      <c r="B787" s="746" t="s">
        <v>2701</v>
      </c>
      <c r="C787" s="100" t="s">
        <v>2445</v>
      </c>
      <c r="D787" s="1555" t="s">
        <v>712</v>
      </c>
      <c r="E787" s="161" t="s">
        <v>97</v>
      </c>
      <c r="F787" s="161" t="s">
        <v>97</v>
      </c>
      <c r="G787" s="161" t="s">
        <v>97</v>
      </c>
      <c r="H787" s="189">
        <v>400000</v>
      </c>
      <c r="I787" s="190">
        <v>400000</v>
      </c>
      <c r="J787" s="192" t="s">
        <v>820</v>
      </c>
      <c r="K787" s="191" t="s">
        <v>898</v>
      </c>
      <c r="L787" s="1592" t="s">
        <v>711</v>
      </c>
      <c r="M787" s="20"/>
    </row>
    <row r="788" spans="1:13" s="196" customFormat="1" ht="23.1" customHeight="1">
      <c r="A788" s="1338"/>
      <c r="B788" s="727" t="s">
        <v>2702</v>
      </c>
      <c r="C788" s="41" t="s">
        <v>1932</v>
      </c>
      <c r="D788" s="1287" t="s">
        <v>713</v>
      </c>
      <c r="E788" s="46"/>
      <c r="F788" s="46"/>
      <c r="G788" s="46"/>
      <c r="I788" s="197"/>
      <c r="J788" s="196" t="s">
        <v>768</v>
      </c>
      <c r="K788" s="197" t="s">
        <v>475</v>
      </c>
      <c r="L788" s="1594"/>
      <c r="M788" s="20"/>
    </row>
    <row r="789" spans="1:13" s="196" customFormat="1" ht="23.1" customHeight="1">
      <c r="A789" s="1339"/>
      <c r="B789" s="747"/>
      <c r="C789" s="745"/>
      <c r="D789" s="1288"/>
      <c r="E789" s="143"/>
      <c r="F789" s="143"/>
      <c r="G789" s="143"/>
      <c r="H789" s="203"/>
      <c r="I789" s="202"/>
      <c r="J789" s="203"/>
      <c r="K789" s="202"/>
      <c r="L789" s="1603"/>
      <c r="M789" s="20"/>
    </row>
    <row r="790" spans="1:13" s="196" customFormat="1" ht="23.1" customHeight="1">
      <c r="A790" s="1349" t="s">
        <v>3593</v>
      </c>
      <c r="B790" s="746" t="s">
        <v>2928</v>
      </c>
      <c r="C790" s="57" t="s">
        <v>473</v>
      </c>
      <c r="D790" s="1372" t="s">
        <v>1818</v>
      </c>
      <c r="E790" s="161" t="s">
        <v>97</v>
      </c>
      <c r="F790" s="161" t="s">
        <v>97</v>
      </c>
      <c r="G790" s="161" t="s">
        <v>97</v>
      </c>
      <c r="H790" s="189">
        <v>400000</v>
      </c>
      <c r="I790" s="190">
        <v>400000</v>
      </c>
      <c r="J790" s="192" t="s">
        <v>820</v>
      </c>
      <c r="K790" s="191" t="s">
        <v>898</v>
      </c>
      <c r="L790" s="1592" t="s">
        <v>711</v>
      </c>
      <c r="M790" s="20"/>
    </row>
    <row r="791" spans="1:13" s="196" customFormat="1" ht="23.1" customHeight="1">
      <c r="A791" s="1338"/>
      <c r="B791" s="727"/>
      <c r="C791" s="162" t="s">
        <v>901</v>
      </c>
      <c r="D791" s="1187" t="s">
        <v>461</v>
      </c>
      <c r="E791" s="46"/>
      <c r="F791" s="46"/>
      <c r="G791" s="46"/>
      <c r="I791" s="197"/>
      <c r="J791" s="196" t="s">
        <v>768</v>
      </c>
      <c r="K791" s="197" t="s">
        <v>475</v>
      </c>
      <c r="L791" s="1594"/>
      <c r="M791" s="20"/>
    </row>
    <row r="792" spans="1:13" s="196" customFormat="1" ht="23.1" customHeight="1">
      <c r="A792" s="1339"/>
      <c r="B792" s="747"/>
      <c r="C792" s="122"/>
      <c r="D792" s="1188"/>
      <c r="E792" s="143"/>
      <c r="F792" s="143"/>
      <c r="G792" s="143"/>
      <c r="H792" s="203"/>
      <c r="I792" s="202"/>
      <c r="J792" s="203"/>
      <c r="K792" s="202"/>
      <c r="L792" s="1603"/>
      <c r="M792" s="20"/>
    </row>
    <row r="793" spans="1:13" s="196" customFormat="1" ht="23.1" customHeight="1">
      <c r="A793" s="1343"/>
      <c r="B793" s="728"/>
      <c r="C793" s="43"/>
      <c r="D793" s="1287"/>
      <c r="E793" s="762"/>
      <c r="F793" s="762"/>
      <c r="G793" s="762"/>
      <c r="L793" s="1604"/>
      <c r="M793" s="20"/>
    </row>
    <row r="794" spans="1:13" s="196" customFormat="1" ht="23.1" customHeight="1">
      <c r="A794" s="1343"/>
      <c r="B794" s="728"/>
      <c r="C794" s="43"/>
      <c r="D794" s="1287"/>
      <c r="E794" s="762"/>
      <c r="L794" s="1575">
        <v>92</v>
      </c>
      <c r="M794" s="20"/>
    </row>
    <row r="795" spans="1:13" s="196" customFormat="1" ht="23.1" customHeight="1">
      <c r="A795" s="1334"/>
      <c r="B795" s="191"/>
      <c r="C795" s="192"/>
      <c r="D795" s="808" t="s">
        <v>278</v>
      </c>
      <c r="E795" s="1873" t="s">
        <v>279</v>
      </c>
      <c r="F795" s="1874"/>
      <c r="G795" s="1874"/>
      <c r="H795" s="1874"/>
      <c r="I795" s="1875"/>
      <c r="J795" s="181" t="s">
        <v>281</v>
      </c>
      <c r="K795" s="181" t="s">
        <v>283</v>
      </c>
      <c r="L795" s="1589" t="s">
        <v>285</v>
      </c>
      <c r="M795" s="20"/>
    </row>
    <row r="796" spans="1:13" s="196" customFormat="1" ht="23.1" customHeight="1">
      <c r="A796" s="1335" t="s">
        <v>276</v>
      </c>
      <c r="B796" s="183" t="s">
        <v>95</v>
      </c>
      <c r="C796" s="1437" t="s">
        <v>277</v>
      </c>
      <c r="D796" s="809" t="s">
        <v>286</v>
      </c>
      <c r="E796" s="1437">
        <v>2561</v>
      </c>
      <c r="F796" s="181">
        <v>2562</v>
      </c>
      <c r="G796" s="1437">
        <v>2563</v>
      </c>
      <c r="H796" s="181">
        <v>2564</v>
      </c>
      <c r="I796" s="1437">
        <v>2565</v>
      </c>
      <c r="J796" s="183" t="s">
        <v>282</v>
      </c>
      <c r="K796" s="183" t="s">
        <v>284</v>
      </c>
      <c r="L796" s="1590" t="s">
        <v>329</v>
      </c>
      <c r="M796" s="20"/>
    </row>
    <row r="797" spans="1:13" s="196" customFormat="1" ht="23.1" customHeight="1">
      <c r="A797" s="1335"/>
      <c r="B797" s="183"/>
      <c r="C797" s="1437"/>
      <c r="D797" s="809" t="s">
        <v>287</v>
      </c>
      <c r="E797" s="1437" t="s">
        <v>280</v>
      </c>
      <c r="F797" s="183" t="s">
        <v>280</v>
      </c>
      <c r="G797" s="1437" t="s">
        <v>280</v>
      </c>
      <c r="H797" s="183" t="s">
        <v>280</v>
      </c>
      <c r="I797" s="1437" t="s">
        <v>280</v>
      </c>
      <c r="J797" s="183"/>
      <c r="K797" s="183"/>
      <c r="L797" s="1590" t="s">
        <v>330</v>
      </c>
      <c r="M797" s="20"/>
    </row>
    <row r="798" spans="1:13" s="196" customFormat="1" ht="23.1" customHeight="1">
      <c r="A798" s="1340" t="s">
        <v>3594</v>
      </c>
      <c r="B798" s="58" t="s">
        <v>3383</v>
      </c>
      <c r="C798" s="57" t="s">
        <v>473</v>
      </c>
      <c r="D798" s="1372" t="s">
        <v>1824</v>
      </c>
      <c r="E798" s="161" t="s">
        <v>97</v>
      </c>
      <c r="F798" s="161" t="s">
        <v>97</v>
      </c>
      <c r="G798" s="161" t="s">
        <v>97</v>
      </c>
      <c r="H798" s="190">
        <v>200000</v>
      </c>
      <c r="I798" s="189">
        <v>200000</v>
      </c>
      <c r="J798" s="191" t="s">
        <v>820</v>
      </c>
      <c r="K798" s="209" t="s">
        <v>894</v>
      </c>
      <c r="L798" s="1594" t="s">
        <v>711</v>
      </c>
      <c r="M798" s="20"/>
    </row>
    <row r="799" spans="1:13" s="196" customFormat="1" ht="23.1" customHeight="1">
      <c r="A799" s="1341"/>
      <c r="B799" s="43" t="s">
        <v>3384</v>
      </c>
      <c r="C799" s="162" t="s">
        <v>901</v>
      </c>
      <c r="D799" s="1187" t="s">
        <v>461</v>
      </c>
      <c r="E799" s="46"/>
      <c r="F799" s="46"/>
      <c r="G799" s="46"/>
      <c r="H799" s="197"/>
      <c r="J799" s="197" t="s">
        <v>768</v>
      </c>
      <c r="K799" s="49" t="s">
        <v>471</v>
      </c>
      <c r="L799" s="1594"/>
      <c r="M799" s="20"/>
    </row>
    <row r="800" spans="1:13" s="196" customFormat="1" ht="23.1" customHeight="1">
      <c r="A800" s="1342"/>
      <c r="B800" s="253"/>
      <c r="C800" s="122"/>
      <c r="D800" s="1188"/>
      <c r="E800" s="143"/>
      <c r="F800" s="143"/>
      <c r="G800" s="143"/>
      <c r="H800" s="202"/>
      <c r="I800" s="203"/>
      <c r="J800" s="202"/>
      <c r="K800" s="212"/>
      <c r="L800" s="1594"/>
      <c r="M800" s="20"/>
    </row>
    <row r="801" spans="1:13" s="196" customFormat="1" ht="23.1" customHeight="1">
      <c r="A801" s="1340" t="s">
        <v>3595</v>
      </c>
      <c r="B801" s="58" t="s">
        <v>3385</v>
      </c>
      <c r="C801" s="57" t="s">
        <v>473</v>
      </c>
      <c r="D801" s="1372" t="s">
        <v>1824</v>
      </c>
      <c r="E801" s="161" t="s">
        <v>97</v>
      </c>
      <c r="F801" s="161" t="s">
        <v>97</v>
      </c>
      <c r="G801" s="161" t="s">
        <v>97</v>
      </c>
      <c r="H801" s="190">
        <v>100000</v>
      </c>
      <c r="I801" s="189">
        <v>100000</v>
      </c>
      <c r="J801" s="191" t="s">
        <v>820</v>
      </c>
      <c r="K801" s="209" t="s">
        <v>894</v>
      </c>
      <c r="L801" s="1594" t="s">
        <v>711</v>
      </c>
      <c r="M801" s="20"/>
    </row>
    <row r="802" spans="1:13" s="196" customFormat="1" ht="23.1" customHeight="1">
      <c r="A802" s="1341"/>
      <c r="B802" s="43" t="s">
        <v>3386</v>
      </c>
      <c r="C802" s="162" t="s">
        <v>901</v>
      </c>
      <c r="D802" s="1187" t="s">
        <v>3387</v>
      </c>
      <c r="E802" s="46"/>
      <c r="F802" s="46"/>
      <c r="G802" s="46"/>
      <c r="H802" s="197"/>
      <c r="J802" s="197" t="s">
        <v>768</v>
      </c>
      <c r="K802" s="49" t="s">
        <v>471</v>
      </c>
      <c r="L802" s="1594"/>
      <c r="M802" s="20"/>
    </row>
    <row r="803" spans="1:13" s="196" customFormat="1" ht="23.1" customHeight="1">
      <c r="A803" s="1342"/>
      <c r="B803" s="253"/>
      <c r="C803" s="122"/>
      <c r="D803" s="1188"/>
      <c r="E803" s="143"/>
      <c r="F803" s="143"/>
      <c r="G803" s="143"/>
      <c r="H803" s="202"/>
      <c r="I803" s="203"/>
      <c r="J803" s="202"/>
      <c r="K803" s="212"/>
      <c r="L803" s="1594"/>
      <c r="M803" s="20"/>
    </row>
    <row r="804" spans="1:13" s="196" customFormat="1" ht="23.1" customHeight="1">
      <c r="A804" s="1340" t="s">
        <v>3596</v>
      </c>
      <c r="B804" s="110" t="s">
        <v>2431</v>
      </c>
      <c r="C804" s="50" t="s">
        <v>440</v>
      </c>
      <c r="D804" s="1557" t="s">
        <v>441</v>
      </c>
      <c r="E804" s="161" t="s">
        <v>97</v>
      </c>
      <c r="F804" s="161" t="s">
        <v>97</v>
      </c>
      <c r="G804" s="161" t="s">
        <v>97</v>
      </c>
      <c r="H804" s="190">
        <v>300000</v>
      </c>
      <c r="I804" s="190">
        <v>300000</v>
      </c>
      <c r="J804" s="191" t="s">
        <v>820</v>
      </c>
      <c r="K804" s="192" t="s">
        <v>858</v>
      </c>
      <c r="L804" s="1592" t="s">
        <v>711</v>
      </c>
      <c r="M804" s="20"/>
    </row>
    <row r="805" spans="1:13" s="196" customFormat="1" ht="23.1" customHeight="1">
      <c r="A805" s="1341"/>
      <c r="B805" s="53" t="s">
        <v>2432</v>
      </c>
      <c r="C805" s="43"/>
      <c r="D805" s="1565"/>
      <c r="E805" s="46"/>
      <c r="F805" s="46"/>
      <c r="G805" s="46"/>
      <c r="H805" s="197"/>
      <c r="I805" s="197"/>
      <c r="J805" s="197" t="s">
        <v>860</v>
      </c>
      <c r="K805" s="196" t="s">
        <v>859</v>
      </c>
      <c r="L805" s="1593"/>
      <c r="M805" s="20"/>
    </row>
    <row r="806" spans="1:13" s="196" customFormat="1" ht="23.1" customHeight="1">
      <c r="A806" s="1342"/>
      <c r="B806" s="54"/>
      <c r="C806" s="253"/>
      <c r="D806" s="1566"/>
      <c r="E806" s="143"/>
      <c r="F806" s="143"/>
      <c r="G806" s="143"/>
      <c r="H806" s="202"/>
      <c r="I806" s="202"/>
      <c r="J806" s="202"/>
      <c r="K806" s="203"/>
      <c r="L806" s="514"/>
      <c r="M806" s="20"/>
    </row>
    <row r="807" spans="1:13" s="196" customFormat="1" ht="23.1" customHeight="1">
      <c r="A807" s="1340" t="s">
        <v>3597</v>
      </c>
      <c r="B807" s="770" t="s">
        <v>2990</v>
      </c>
      <c r="C807" s="100" t="s">
        <v>2162</v>
      </c>
      <c r="D807" s="1555" t="s">
        <v>1822</v>
      </c>
      <c r="E807" s="161" t="s">
        <v>97</v>
      </c>
      <c r="F807" s="161" t="s">
        <v>97</v>
      </c>
      <c r="G807" s="161" t="s">
        <v>97</v>
      </c>
      <c r="H807" s="189">
        <v>150000</v>
      </c>
      <c r="I807" s="190">
        <v>150000</v>
      </c>
      <c r="J807" s="192" t="s">
        <v>820</v>
      </c>
      <c r="K807" s="191" t="s">
        <v>2163</v>
      </c>
      <c r="L807" s="1592" t="s">
        <v>711</v>
      </c>
      <c r="M807" s="20"/>
    </row>
    <row r="808" spans="1:13" s="196" customFormat="1" ht="23.1" customHeight="1">
      <c r="A808" s="1341"/>
      <c r="B808" s="737"/>
      <c r="C808" s="41" t="s">
        <v>2164</v>
      </c>
      <c r="D808" s="1287" t="s">
        <v>3034</v>
      </c>
      <c r="E808" s="46"/>
      <c r="F808" s="46"/>
      <c r="G808" s="46"/>
      <c r="I808" s="197"/>
      <c r="J808" s="196" t="s">
        <v>768</v>
      </c>
      <c r="K808" s="197" t="s">
        <v>2165</v>
      </c>
      <c r="L808" s="1593"/>
      <c r="M808" s="20"/>
    </row>
    <row r="809" spans="1:13" s="196" customFormat="1" ht="23.1" customHeight="1">
      <c r="A809" s="1341"/>
      <c r="B809" s="737"/>
      <c r="C809" s="197"/>
      <c r="D809" s="1287" t="s">
        <v>465</v>
      </c>
      <c r="E809" s="143"/>
      <c r="F809" s="143"/>
      <c r="G809" s="143"/>
      <c r="I809" s="197"/>
      <c r="K809" s="197"/>
      <c r="L809" s="1593"/>
      <c r="M809" s="20"/>
    </row>
    <row r="810" spans="1:13" s="196" customFormat="1" ht="23.1" customHeight="1">
      <c r="A810" s="1334" t="s">
        <v>3598</v>
      </c>
      <c r="B810" s="110" t="s">
        <v>3841</v>
      </c>
      <c r="C810" s="61" t="s">
        <v>2166</v>
      </c>
      <c r="D810" s="1555" t="s">
        <v>1822</v>
      </c>
      <c r="E810" s="161" t="s">
        <v>97</v>
      </c>
      <c r="F810" s="161" t="s">
        <v>97</v>
      </c>
      <c r="G810" s="161">
        <v>300000</v>
      </c>
      <c r="H810" s="713" t="s">
        <v>97</v>
      </c>
      <c r="I810" s="161" t="s">
        <v>97</v>
      </c>
      <c r="J810" s="192" t="s">
        <v>820</v>
      </c>
      <c r="K810" s="191" t="s">
        <v>738</v>
      </c>
      <c r="L810" s="1592" t="s">
        <v>711</v>
      </c>
      <c r="M810" s="20"/>
    </row>
    <row r="811" spans="1:13" s="196" customFormat="1" ht="23.1" customHeight="1">
      <c r="A811" s="1335"/>
      <c r="B811" s="53"/>
      <c r="C811" s="119" t="s">
        <v>2167</v>
      </c>
      <c r="D811" s="1287" t="s">
        <v>2168</v>
      </c>
      <c r="E811" s="46"/>
      <c r="F811" s="46"/>
      <c r="G811" s="46"/>
      <c r="H811" s="762"/>
      <c r="I811" s="46"/>
      <c r="J811" s="196" t="s">
        <v>768</v>
      </c>
      <c r="K811" s="197" t="s">
        <v>2169</v>
      </c>
      <c r="L811" s="1593"/>
      <c r="M811" s="20"/>
    </row>
    <row r="812" spans="1:13" s="196" customFormat="1" ht="23.1" customHeight="1">
      <c r="A812" s="1336"/>
      <c r="B812" s="54"/>
      <c r="C812" s="212" t="s">
        <v>2169</v>
      </c>
      <c r="D812" s="1288" t="s">
        <v>465</v>
      </c>
      <c r="E812" s="143"/>
      <c r="F812" s="143"/>
      <c r="G812" s="143"/>
      <c r="H812" s="147"/>
      <c r="I812" s="143"/>
      <c r="J812" s="203"/>
      <c r="K812" s="202"/>
      <c r="L812" s="514"/>
      <c r="M812" s="20"/>
    </row>
    <row r="813" spans="1:13" s="196" customFormat="1" ht="23.1" customHeight="1">
      <c r="A813" s="1340" t="s">
        <v>3599</v>
      </c>
      <c r="B813" s="1438" t="s">
        <v>2473</v>
      </c>
      <c r="C813" s="114" t="s">
        <v>2339</v>
      </c>
      <c r="D813" s="1243" t="s">
        <v>1807</v>
      </c>
      <c r="E813" s="161" t="s">
        <v>97</v>
      </c>
      <c r="F813" s="713">
        <v>100000</v>
      </c>
      <c r="G813" s="45" t="s">
        <v>97</v>
      </c>
      <c r="H813" s="1442" t="s">
        <v>97</v>
      </c>
      <c r="I813" s="45" t="s">
        <v>97</v>
      </c>
      <c r="J813" s="192" t="s">
        <v>820</v>
      </c>
      <c r="K813" s="191" t="s">
        <v>891</v>
      </c>
      <c r="L813" s="1592" t="s">
        <v>711</v>
      </c>
      <c r="M813" s="20"/>
    </row>
    <row r="814" spans="1:13" s="196" customFormat="1" ht="23.1" customHeight="1">
      <c r="A814" s="1341"/>
      <c r="B814" s="748" t="s">
        <v>2474</v>
      </c>
      <c r="C814" s="121" t="s">
        <v>2340</v>
      </c>
      <c r="D814" s="1244" t="s">
        <v>2341</v>
      </c>
      <c r="E814" s="197"/>
      <c r="G814" s="205"/>
      <c r="H814" s="172"/>
      <c r="I814" s="205"/>
      <c r="J814" s="196" t="s">
        <v>768</v>
      </c>
      <c r="K814" s="197" t="s">
        <v>2342</v>
      </c>
      <c r="L814" s="1593"/>
      <c r="M814" s="20"/>
    </row>
    <row r="815" spans="1:13" s="196" customFormat="1" ht="23.1" customHeight="1">
      <c r="A815" s="1341"/>
      <c r="B815" s="44"/>
      <c r="C815" s="163" t="s">
        <v>2343</v>
      </c>
      <c r="D815" s="1244" t="s">
        <v>2344</v>
      </c>
      <c r="E815" s="46"/>
      <c r="F815" s="762"/>
      <c r="G815" s="197"/>
      <c r="I815" s="197"/>
      <c r="K815" s="197"/>
      <c r="L815" s="1593"/>
      <c r="M815" s="20"/>
    </row>
    <row r="816" spans="1:13" s="196" customFormat="1" ht="23.1" customHeight="1">
      <c r="A816" s="1342"/>
      <c r="B816" s="749"/>
      <c r="C816" s="202"/>
      <c r="D816" s="1556" t="s">
        <v>2345</v>
      </c>
      <c r="E816" s="143"/>
      <c r="F816" s="147"/>
      <c r="G816" s="202"/>
      <c r="H816" s="203"/>
      <c r="I816" s="202"/>
      <c r="J816" s="203"/>
      <c r="K816" s="202"/>
      <c r="L816" s="514"/>
      <c r="M816" s="20"/>
    </row>
    <row r="817" spans="1:13" s="196" customFormat="1" ht="23.1" customHeight="1">
      <c r="A817" s="1333"/>
      <c r="B817" s="20"/>
      <c r="D817" s="1244"/>
      <c r="E817" s="762"/>
      <c r="F817" s="762"/>
      <c r="L817" s="513"/>
      <c r="M817" s="20"/>
    </row>
    <row r="818" spans="1:13" s="196" customFormat="1" ht="23.1" customHeight="1">
      <c r="A818" s="1333"/>
      <c r="B818" s="43"/>
      <c r="C818" s="51"/>
      <c r="D818" s="1287"/>
      <c r="E818" s="762"/>
      <c r="F818" s="172"/>
      <c r="G818" s="172"/>
      <c r="H818" s="172"/>
      <c r="I818" s="172"/>
      <c r="K818" s="51"/>
      <c r="L818" s="1575">
        <v>93</v>
      </c>
      <c r="M818" s="20"/>
    </row>
    <row r="819" spans="1:13" s="196" customFormat="1" ht="23.1" customHeight="1">
      <c r="A819" s="1334"/>
      <c r="B819" s="191"/>
      <c r="C819" s="192"/>
      <c r="D819" s="808" t="s">
        <v>278</v>
      </c>
      <c r="E819" s="1873" t="s">
        <v>279</v>
      </c>
      <c r="F819" s="1874"/>
      <c r="G819" s="1874"/>
      <c r="H819" s="1874"/>
      <c r="I819" s="1875"/>
      <c r="J819" s="181" t="s">
        <v>281</v>
      </c>
      <c r="K819" s="181" t="s">
        <v>283</v>
      </c>
      <c r="L819" s="1589" t="s">
        <v>285</v>
      </c>
      <c r="M819" s="20"/>
    </row>
    <row r="820" spans="1:13" s="196" customFormat="1" ht="23.1" customHeight="1">
      <c r="A820" s="1335" t="s">
        <v>276</v>
      </c>
      <c r="B820" s="183" t="s">
        <v>95</v>
      </c>
      <c r="C820" s="1437" t="s">
        <v>277</v>
      </c>
      <c r="D820" s="809" t="s">
        <v>286</v>
      </c>
      <c r="E820" s="1437">
        <v>2561</v>
      </c>
      <c r="F820" s="181">
        <v>2562</v>
      </c>
      <c r="G820" s="1437">
        <v>2563</v>
      </c>
      <c r="H820" s="181">
        <v>2564</v>
      </c>
      <c r="I820" s="1437">
        <v>2565</v>
      </c>
      <c r="J820" s="183" t="s">
        <v>282</v>
      </c>
      <c r="K820" s="183" t="s">
        <v>284</v>
      </c>
      <c r="L820" s="1590" t="s">
        <v>329</v>
      </c>
      <c r="M820" s="20"/>
    </row>
    <row r="821" spans="1:13" s="196" customFormat="1" ht="23.1" customHeight="1">
      <c r="A821" s="1336"/>
      <c r="B821" s="1440"/>
      <c r="C821" s="1437"/>
      <c r="D821" s="809" t="s">
        <v>287</v>
      </c>
      <c r="E821" s="1437" t="s">
        <v>280</v>
      </c>
      <c r="F821" s="183" t="s">
        <v>280</v>
      </c>
      <c r="G821" s="1437" t="s">
        <v>280</v>
      </c>
      <c r="H821" s="183" t="s">
        <v>280</v>
      </c>
      <c r="I821" s="1437" t="s">
        <v>280</v>
      </c>
      <c r="J821" s="183"/>
      <c r="K821" s="183"/>
      <c r="L821" s="1590" t="s">
        <v>330</v>
      </c>
      <c r="M821" s="20"/>
    </row>
    <row r="822" spans="1:13" s="196" customFormat="1" ht="23.1" customHeight="1">
      <c r="A822" s="1334" t="s">
        <v>3600</v>
      </c>
      <c r="B822" s="110" t="s">
        <v>2433</v>
      </c>
      <c r="C822" s="50" t="s">
        <v>2209</v>
      </c>
      <c r="D822" s="1372" t="s">
        <v>1811</v>
      </c>
      <c r="E822" s="794" t="s">
        <v>97</v>
      </c>
      <c r="F822" s="794" t="s">
        <v>97</v>
      </c>
      <c r="G822" s="794" t="s">
        <v>97</v>
      </c>
      <c r="H822" s="190">
        <v>1000000</v>
      </c>
      <c r="I822" s="794" t="s">
        <v>97</v>
      </c>
      <c r="J822" s="191" t="s">
        <v>877</v>
      </c>
      <c r="K822" s="61" t="s">
        <v>883</v>
      </c>
      <c r="L822" s="707" t="s">
        <v>711</v>
      </c>
      <c r="M822" s="20"/>
    </row>
    <row r="823" spans="1:13" s="196" customFormat="1" ht="23.1" customHeight="1">
      <c r="A823" s="1335"/>
      <c r="B823" s="53" t="s">
        <v>2434</v>
      </c>
      <c r="C823" s="51" t="s">
        <v>2210</v>
      </c>
      <c r="D823" s="1187" t="s">
        <v>874</v>
      </c>
      <c r="E823" s="740"/>
      <c r="F823" s="740"/>
      <c r="G823" s="740"/>
      <c r="H823" s="197"/>
      <c r="I823" s="740"/>
      <c r="J823" s="197" t="s">
        <v>798</v>
      </c>
      <c r="K823" s="119" t="s">
        <v>2211</v>
      </c>
      <c r="L823" s="1593"/>
      <c r="M823" s="20"/>
    </row>
    <row r="824" spans="1:13" s="196" customFormat="1" ht="23.1" customHeight="1">
      <c r="A824" s="1336"/>
      <c r="B824" s="54"/>
      <c r="C824" s="52"/>
      <c r="D824" s="1188" t="s">
        <v>765</v>
      </c>
      <c r="E824" s="795"/>
      <c r="F824" s="795"/>
      <c r="G824" s="795"/>
      <c r="H824" s="202"/>
      <c r="I824" s="795"/>
      <c r="J824" s="202"/>
      <c r="K824" s="140"/>
      <c r="L824" s="514"/>
      <c r="M824" s="20"/>
    </row>
    <row r="825" spans="1:13" s="196" customFormat="1" ht="23.1" customHeight="1">
      <c r="A825" s="1335" t="s">
        <v>3601</v>
      </c>
      <c r="B825" s="53" t="s">
        <v>3379</v>
      </c>
      <c r="C825" s="50" t="s">
        <v>2209</v>
      </c>
      <c r="D825" s="1372" t="s">
        <v>1811</v>
      </c>
      <c r="E825" s="794" t="s">
        <v>97</v>
      </c>
      <c r="F825" s="794" t="s">
        <v>97</v>
      </c>
      <c r="G825" s="794" t="s">
        <v>97</v>
      </c>
      <c r="H825" s="190">
        <v>1000000</v>
      </c>
      <c r="I825" s="794" t="s">
        <v>97</v>
      </c>
      <c r="J825" s="191" t="s">
        <v>877</v>
      </c>
      <c r="K825" s="61" t="s">
        <v>883</v>
      </c>
      <c r="L825" s="707" t="s">
        <v>711</v>
      </c>
      <c r="M825" s="20"/>
    </row>
    <row r="826" spans="1:13" s="196" customFormat="1" ht="23.1" customHeight="1">
      <c r="A826" s="1335"/>
      <c r="B826" s="53" t="s">
        <v>1811</v>
      </c>
      <c r="C826" s="51" t="s">
        <v>2210</v>
      </c>
      <c r="D826" s="1187" t="s">
        <v>874</v>
      </c>
      <c r="E826" s="740"/>
      <c r="F826" s="740"/>
      <c r="G826" s="740"/>
      <c r="H826" s="197"/>
      <c r="I826" s="740"/>
      <c r="J826" s="197" t="s">
        <v>798</v>
      </c>
      <c r="K826" s="119" t="s">
        <v>2211</v>
      </c>
      <c r="L826" s="1593"/>
      <c r="M826" s="20"/>
    </row>
    <row r="827" spans="1:13" s="196" customFormat="1" ht="23.1" customHeight="1">
      <c r="A827" s="1335"/>
      <c r="B827" s="53"/>
      <c r="C827" s="52"/>
      <c r="D827" s="1188" t="s">
        <v>765</v>
      </c>
      <c r="E827" s="795"/>
      <c r="F827" s="795"/>
      <c r="G827" s="795"/>
      <c r="H827" s="202"/>
      <c r="I827" s="795"/>
      <c r="J827" s="202"/>
      <c r="K827" s="140"/>
      <c r="L827" s="514"/>
      <c r="M827" s="20"/>
    </row>
    <row r="828" spans="1:13" s="196" customFormat="1" ht="23.1" customHeight="1">
      <c r="A828" s="1334" t="s">
        <v>3602</v>
      </c>
      <c r="B828" s="110" t="s">
        <v>2934</v>
      </c>
      <c r="C828" s="50" t="s">
        <v>2209</v>
      </c>
      <c r="D828" s="1372" t="s">
        <v>1821</v>
      </c>
      <c r="E828" s="161" t="s">
        <v>97</v>
      </c>
      <c r="F828" s="161" t="s">
        <v>97</v>
      </c>
      <c r="G828" s="161" t="s">
        <v>97</v>
      </c>
      <c r="H828" s="190">
        <v>1000000</v>
      </c>
      <c r="I828" s="161" t="s">
        <v>97</v>
      </c>
      <c r="J828" s="191" t="s">
        <v>877</v>
      </c>
      <c r="K828" s="61" t="s">
        <v>883</v>
      </c>
      <c r="L828" s="707" t="s">
        <v>711</v>
      </c>
      <c r="M828" s="20"/>
    </row>
    <row r="829" spans="1:13" s="196" customFormat="1" ht="23.1" customHeight="1">
      <c r="A829" s="1335"/>
      <c r="B829" s="53" t="s">
        <v>2935</v>
      </c>
      <c r="C829" s="51" t="s">
        <v>2210</v>
      </c>
      <c r="D829" s="1187" t="s">
        <v>874</v>
      </c>
      <c r="E829" s="46"/>
      <c r="F829" s="46"/>
      <c r="G829" s="46"/>
      <c r="H829" s="197"/>
      <c r="I829" s="46"/>
      <c r="J829" s="197" t="s">
        <v>798</v>
      </c>
      <c r="K829" s="119" t="s">
        <v>2211</v>
      </c>
      <c r="L829" s="1593"/>
      <c r="M829" s="20"/>
    </row>
    <row r="830" spans="1:13" s="196" customFormat="1" ht="23.1" customHeight="1">
      <c r="A830" s="1336"/>
      <c r="B830" s="54"/>
      <c r="C830" s="52"/>
      <c r="D830" s="1188" t="s">
        <v>765</v>
      </c>
      <c r="E830" s="143"/>
      <c r="F830" s="143"/>
      <c r="G830" s="143"/>
      <c r="H830" s="202"/>
      <c r="I830" s="143"/>
      <c r="J830" s="202"/>
      <c r="K830" s="140"/>
      <c r="L830" s="514"/>
      <c r="M830" s="20"/>
    </row>
    <row r="831" spans="1:13" s="196" customFormat="1" ht="23.1" customHeight="1">
      <c r="A831" s="1334" t="s">
        <v>3603</v>
      </c>
      <c r="B831" s="110" t="s">
        <v>3381</v>
      </c>
      <c r="C831" s="50" t="s">
        <v>2209</v>
      </c>
      <c r="D831" s="1372" t="s">
        <v>1829</v>
      </c>
      <c r="E831" s="703" t="s">
        <v>97</v>
      </c>
      <c r="F831" s="703" t="s">
        <v>97</v>
      </c>
      <c r="G831" s="703" t="s">
        <v>97</v>
      </c>
      <c r="H831" s="161">
        <v>100000</v>
      </c>
      <c r="I831" s="703" t="s">
        <v>97</v>
      </c>
      <c r="J831" s="191" t="s">
        <v>877</v>
      </c>
      <c r="K831" s="61" t="s">
        <v>883</v>
      </c>
      <c r="L831" s="707" t="s">
        <v>711</v>
      </c>
      <c r="M831" s="20"/>
    </row>
    <row r="832" spans="1:13" s="196" customFormat="1" ht="23.1" customHeight="1">
      <c r="A832" s="1335"/>
      <c r="B832" s="53"/>
      <c r="C832" s="51" t="s">
        <v>2210</v>
      </c>
      <c r="D832" s="1187" t="s">
        <v>3380</v>
      </c>
      <c r="E832" s="48"/>
      <c r="F832" s="48"/>
      <c r="G832" s="48"/>
      <c r="H832" s="197"/>
      <c r="I832" s="48"/>
      <c r="J832" s="197" t="s">
        <v>798</v>
      </c>
      <c r="K832" s="119" t="s">
        <v>2211</v>
      </c>
      <c r="L832" s="1593"/>
      <c r="M832" s="20"/>
    </row>
    <row r="833" spans="1:13" s="196" customFormat="1" ht="23.1" customHeight="1">
      <c r="A833" s="1336"/>
      <c r="B833" s="54"/>
      <c r="C833" s="52"/>
      <c r="D833" s="1188" t="s">
        <v>765</v>
      </c>
      <c r="E833" s="47"/>
      <c r="F833" s="47"/>
      <c r="G833" s="47"/>
      <c r="H833" s="143"/>
      <c r="I833" s="47"/>
      <c r="J833" s="202"/>
      <c r="K833" s="140"/>
      <c r="L833" s="514"/>
      <c r="M833" s="20"/>
    </row>
    <row r="834" spans="1:13" s="196" customFormat="1" ht="23.1" customHeight="1">
      <c r="A834" s="1334" t="s">
        <v>3604</v>
      </c>
      <c r="B834" s="110" t="s">
        <v>2934</v>
      </c>
      <c r="C834" s="50" t="s">
        <v>2209</v>
      </c>
      <c r="D834" s="949" t="s">
        <v>1824</v>
      </c>
      <c r="E834" s="161" t="s">
        <v>97</v>
      </c>
      <c r="F834" s="161" t="s">
        <v>97</v>
      </c>
      <c r="G834" s="161" t="s">
        <v>97</v>
      </c>
      <c r="H834" s="190">
        <v>1000000</v>
      </c>
      <c r="I834" s="161" t="s">
        <v>97</v>
      </c>
      <c r="J834" s="191" t="s">
        <v>877</v>
      </c>
      <c r="K834" s="61" t="s">
        <v>883</v>
      </c>
      <c r="L834" s="707" t="s">
        <v>711</v>
      </c>
      <c r="M834" s="20"/>
    </row>
    <row r="835" spans="1:13" s="196" customFormat="1" ht="23.1" customHeight="1">
      <c r="A835" s="1335"/>
      <c r="B835" s="53" t="s">
        <v>3382</v>
      </c>
      <c r="C835" s="51" t="s">
        <v>2210</v>
      </c>
      <c r="D835" s="1187" t="s">
        <v>874</v>
      </c>
      <c r="E835" s="46"/>
      <c r="F835" s="46"/>
      <c r="G835" s="46"/>
      <c r="H835" s="197"/>
      <c r="I835" s="46"/>
      <c r="J835" s="197" t="s">
        <v>798</v>
      </c>
      <c r="K835" s="119" t="s">
        <v>2211</v>
      </c>
      <c r="L835" s="1593"/>
      <c r="M835" s="20"/>
    </row>
    <row r="836" spans="1:13" s="196" customFormat="1" ht="23.1" customHeight="1">
      <c r="A836" s="1336"/>
      <c r="B836" s="54"/>
      <c r="C836" s="52"/>
      <c r="D836" s="1188" t="s">
        <v>765</v>
      </c>
      <c r="E836" s="143"/>
      <c r="F836" s="143"/>
      <c r="G836" s="143"/>
      <c r="H836" s="202"/>
      <c r="I836" s="143"/>
      <c r="J836" s="202"/>
      <c r="K836" s="140"/>
      <c r="L836" s="514"/>
      <c r="M836" s="20"/>
    </row>
    <row r="837" spans="1:13" s="196" customFormat="1" ht="23.1" customHeight="1">
      <c r="A837" s="1340" t="s">
        <v>3605</v>
      </c>
      <c r="B837" s="58" t="s">
        <v>447</v>
      </c>
      <c r="C837" s="100" t="s">
        <v>868</v>
      </c>
      <c r="D837" s="1189" t="s">
        <v>3021</v>
      </c>
      <c r="E837" s="161" t="s">
        <v>97</v>
      </c>
      <c r="F837" s="110">
        <v>20000</v>
      </c>
      <c r="G837" s="110">
        <v>65000</v>
      </c>
      <c r="H837" s="110">
        <v>65000</v>
      </c>
      <c r="I837" s="110">
        <v>65000</v>
      </c>
      <c r="J837" s="192" t="s">
        <v>820</v>
      </c>
      <c r="K837" s="191" t="s">
        <v>2087</v>
      </c>
      <c r="L837" s="707" t="s">
        <v>711</v>
      </c>
      <c r="M837" s="20"/>
    </row>
    <row r="838" spans="1:13" s="196" customFormat="1" ht="23.1" customHeight="1">
      <c r="A838" s="1341"/>
      <c r="B838" s="43"/>
      <c r="C838" s="41" t="s">
        <v>3022</v>
      </c>
      <c r="D838" s="1187" t="s">
        <v>2258</v>
      </c>
      <c r="E838" s="46"/>
      <c r="F838" s="41"/>
      <c r="G838" s="41"/>
      <c r="H838" s="41"/>
      <c r="I838" s="41"/>
      <c r="J838" s="196" t="s">
        <v>768</v>
      </c>
      <c r="K838" s="197" t="s">
        <v>2088</v>
      </c>
      <c r="L838" s="1593"/>
      <c r="M838" s="20"/>
    </row>
    <row r="839" spans="1:13" s="196" customFormat="1" ht="23.1" customHeight="1">
      <c r="A839" s="1342"/>
      <c r="B839" s="253"/>
      <c r="C839" s="42"/>
      <c r="D839" s="1188"/>
      <c r="E839" s="143"/>
      <c r="F839" s="42"/>
      <c r="G839" s="42"/>
      <c r="H839" s="42"/>
      <c r="I839" s="42"/>
      <c r="J839" s="203"/>
      <c r="K839" s="202"/>
      <c r="L839" s="514"/>
      <c r="M839" s="20"/>
    </row>
    <row r="840" spans="1:13" s="196" customFormat="1" ht="23.1" customHeight="1">
      <c r="A840" s="1333"/>
      <c r="B840" s="43"/>
      <c r="C840" s="51"/>
      <c r="D840" s="1287"/>
      <c r="E840" s="762"/>
      <c r="F840" s="51"/>
      <c r="G840" s="51"/>
      <c r="H840" s="51"/>
      <c r="I840" s="51"/>
      <c r="L840" s="513"/>
      <c r="M840" s="20"/>
    </row>
    <row r="841" spans="1:13" s="196" customFormat="1" ht="23.1" customHeight="1">
      <c r="A841" s="1343"/>
      <c r="B841" s="43"/>
      <c r="C841" s="51"/>
      <c r="D841" s="1287"/>
      <c r="E841" s="762"/>
      <c r="F841" s="1491"/>
      <c r="G841" s="1491"/>
      <c r="H841" s="1491"/>
      <c r="I841" s="1491"/>
      <c r="L841" s="513"/>
      <c r="M841" s="20"/>
    </row>
    <row r="842" spans="1:13" s="196" customFormat="1" ht="23.1" customHeight="1">
      <c r="A842" s="1343"/>
      <c r="B842" s="43"/>
      <c r="C842" s="51"/>
      <c r="D842" s="1287"/>
      <c r="E842" s="762"/>
      <c r="F842" s="1491"/>
      <c r="G842" s="1491"/>
      <c r="H842" s="1491"/>
      <c r="I842" s="1491"/>
      <c r="L842" s="1575">
        <v>94</v>
      </c>
      <c r="M842" s="20"/>
    </row>
    <row r="843" spans="1:13" s="196" customFormat="1" ht="23.1" customHeight="1">
      <c r="A843" s="1334"/>
      <c r="B843" s="191"/>
      <c r="C843" s="192"/>
      <c r="D843" s="808" t="s">
        <v>278</v>
      </c>
      <c r="E843" s="1873" t="s">
        <v>279</v>
      </c>
      <c r="F843" s="1874"/>
      <c r="G843" s="1874"/>
      <c r="H843" s="1874"/>
      <c r="I843" s="1875"/>
      <c r="J843" s="181" t="s">
        <v>281</v>
      </c>
      <c r="K843" s="181" t="s">
        <v>283</v>
      </c>
      <c r="L843" s="1589" t="s">
        <v>285</v>
      </c>
      <c r="M843" s="20"/>
    </row>
    <row r="844" spans="1:13" s="196" customFormat="1" ht="23.1" customHeight="1">
      <c r="A844" s="1335" t="s">
        <v>276</v>
      </c>
      <c r="B844" s="183" t="s">
        <v>95</v>
      </c>
      <c r="C844" s="1437" t="s">
        <v>277</v>
      </c>
      <c r="D844" s="809" t="s">
        <v>286</v>
      </c>
      <c r="E844" s="1437">
        <v>2561</v>
      </c>
      <c r="F844" s="181">
        <v>2562</v>
      </c>
      <c r="G844" s="1437">
        <v>2563</v>
      </c>
      <c r="H844" s="181">
        <v>2564</v>
      </c>
      <c r="I844" s="1437">
        <v>2565</v>
      </c>
      <c r="J844" s="183" t="s">
        <v>282</v>
      </c>
      <c r="K844" s="183" t="s">
        <v>284</v>
      </c>
      <c r="L844" s="1590" t="s">
        <v>329</v>
      </c>
      <c r="M844" s="20"/>
    </row>
    <row r="845" spans="1:13" s="196" customFormat="1" ht="23.1" customHeight="1">
      <c r="A845" s="1336"/>
      <c r="B845" s="1440"/>
      <c r="C845" s="1307"/>
      <c r="D845" s="810" t="s">
        <v>287</v>
      </c>
      <c r="E845" s="1307" t="s">
        <v>280</v>
      </c>
      <c r="F845" s="1440" t="s">
        <v>280</v>
      </c>
      <c r="G845" s="1307" t="s">
        <v>280</v>
      </c>
      <c r="H845" s="1440" t="s">
        <v>280</v>
      </c>
      <c r="I845" s="1307" t="s">
        <v>280</v>
      </c>
      <c r="J845" s="1440"/>
      <c r="K845" s="1440"/>
      <c r="L845" s="1591" t="s">
        <v>330</v>
      </c>
      <c r="M845" s="20"/>
    </row>
    <row r="846" spans="1:13" s="196" customFormat="1" ht="23.1" customHeight="1">
      <c r="A846" s="1337" t="s">
        <v>3809</v>
      </c>
      <c r="B846" s="58" t="s">
        <v>2694</v>
      </c>
      <c r="C846" s="100" t="s">
        <v>470</v>
      </c>
      <c r="D846" s="1555" t="s">
        <v>712</v>
      </c>
      <c r="E846" s="161" t="s">
        <v>97</v>
      </c>
      <c r="F846" s="161" t="s">
        <v>97</v>
      </c>
      <c r="G846" s="190">
        <v>400000</v>
      </c>
      <c r="H846" s="189">
        <v>400000</v>
      </c>
      <c r="I846" s="190">
        <v>400000</v>
      </c>
      <c r="J846" s="192" t="s">
        <v>820</v>
      </c>
      <c r="K846" s="191" t="s">
        <v>894</v>
      </c>
      <c r="L846" s="707" t="s">
        <v>711</v>
      </c>
      <c r="M846" s="20"/>
    </row>
    <row r="847" spans="1:13" s="196" customFormat="1" ht="23.1" customHeight="1">
      <c r="A847" s="1338"/>
      <c r="B847" s="43" t="s">
        <v>2929</v>
      </c>
      <c r="C847" s="41" t="s">
        <v>471</v>
      </c>
      <c r="D847" s="1287" t="s">
        <v>713</v>
      </c>
      <c r="E847" s="46"/>
      <c r="F847" s="46"/>
      <c r="G847" s="197"/>
      <c r="I847" s="197"/>
      <c r="J847" s="196" t="s">
        <v>768</v>
      </c>
      <c r="K847" s="197" t="s">
        <v>471</v>
      </c>
      <c r="L847" s="1593"/>
      <c r="M847" s="20"/>
    </row>
    <row r="848" spans="1:13" s="196" customFormat="1" ht="23.1" customHeight="1">
      <c r="A848" s="1339"/>
      <c r="B848" s="253"/>
      <c r="C848" s="42"/>
      <c r="D848" s="1288"/>
      <c r="E848" s="143"/>
      <c r="F848" s="143"/>
      <c r="G848" s="202"/>
      <c r="H848" s="203"/>
      <c r="I848" s="202"/>
      <c r="J848" s="203"/>
      <c r="K848" s="202"/>
      <c r="L848" s="514"/>
      <c r="M848" s="20"/>
    </row>
    <row r="849" spans="1:13" s="196" customFormat="1" ht="23.1" customHeight="1">
      <c r="A849" s="1337" t="s">
        <v>3819</v>
      </c>
      <c r="B849" s="192" t="s">
        <v>2468</v>
      </c>
      <c r="C849" s="191" t="s">
        <v>470</v>
      </c>
      <c r="D849" s="1243" t="s">
        <v>712</v>
      </c>
      <c r="E849" s="161" t="s">
        <v>97</v>
      </c>
      <c r="F849" s="161" t="s">
        <v>97</v>
      </c>
      <c r="G849" s="1497">
        <v>600000</v>
      </c>
      <c r="H849" s="1498">
        <v>600000</v>
      </c>
      <c r="I849" s="1497">
        <v>600000</v>
      </c>
      <c r="J849" s="192" t="s">
        <v>820</v>
      </c>
      <c r="K849" s="191" t="s">
        <v>894</v>
      </c>
      <c r="L849" s="1592" t="s">
        <v>711</v>
      </c>
      <c r="M849" s="20"/>
    </row>
    <row r="850" spans="1:13" s="196" customFormat="1" ht="23.1" customHeight="1">
      <c r="A850" s="1338"/>
      <c r="B850" s="196" t="s">
        <v>2469</v>
      </c>
      <c r="C850" s="197" t="s">
        <v>471</v>
      </c>
      <c r="D850" s="1244" t="s">
        <v>713</v>
      </c>
      <c r="E850" s="46"/>
      <c r="F850" s="46"/>
      <c r="G850" s="197"/>
      <c r="I850" s="197"/>
      <c r="J850" s="196" t="s">
        <v>768</v>
      </c>
      <c r="K850" s="197" t="s">
        <v>471</v>
      </c>
      <c r="L850" s="1594"/>
      <c r="M850" s="20"/>
    </row>
    <row r="851" spans="1:13" s="196" customFormat="1" ht="28.5" customHeight="1">
      <c r="A851" s="1339"/>
      <c r="B851" s="203"/>
      <c r="C851" s="202"/>
      <c r="D851" s="1556"/>
      <c r="E851" s="143"/>
      <c r="F851" s="143"/>
      <c r="G851" s="202"/>
      <c r="H851" s="203"/>
      <c r="I851" s="202"/>
      <c r="J851" s="203"/>
      <c r="K851" s="202"/>
      <c r="L851" s="1603"/>
      <c r="M851" s="20"/>
    </row>
    <row r="852" spans="1:13" s="196" customFormat="1" ht="23.1" customHeight="1">
      <c r="A852" s="1340" t="s">
        <v>3843</v>
      </c>
      <c r="B852" s="192" t="s">
        <v>3436</v>
      </c>
      <c r="C852" s="100" t="s">
        <v>2405</v>
      </c>
      <c r="D852" s="1555" t="s">
        <v>3032</v>
      </c>
      <c r="E852" s="45" t="s">
        <v>97</v>
      </c>
      <c r="F852" s="713">
        <v>99000</v>
      </c>
      <c r="G852" s="161">
        <v>99000</v>
      </c>
      <c r="H852" s="45" t="s">
        <v>97</v>
      </c>
      <c r="I852" s="45" t="s">
        <v>97</v>
      </c>
      <c r="J852" s="192" t="s">
        <v>820</v>
      </c>
      <c r="K852" s="114" t="s">
        <v>2406</v>
      </c>
      <c r="L852" s="1592" t="s">
        <v>711</v>
      </c>
      <c r="M852" s="20"/>
    </row>
    <row r="853" spans="1:13" s="196" customFormat="1" ht="23.1" customHeight="1">
      <c r="A853" s="1341"/>
      <c r="B853" s="196" t="s">
        <v>3030</v>
      </c>
      <c r="C853" s="41" t="s">
        <v>2407</v>
      </c>
      <c r="D853" s="1287" t="s">
        <v>3033</v>
      </c>
      <c r="E853" s="46" t="s">
        <v>115</v>
      </c>
      <c r="F853" s="762"/>
      <c r="G853" s="46" t="s">
        <v>115</v>
      </c>
      <c r="H853" s="46" t="s">
        <v>115</v>
      </c>
      <c r="I853" s="46" t="s">
        <v>115</v>
      </c>
      <c r="J853" s="196" t="s">
        <v>768</v>
      </c>
      <c r="K853" s="41" t="s">
        <v>2408</v>
      </c>
      <c r="L853" s="1593"/>
      <c r="M853" s="20"/>
    </row>
    <row r="854" spans="1:13" s="196" customFormat="1" ht="23.1" customHeight="1">
      <c r="A854" s="1341"/>
      <c r="B854" s="196" t="s">
        <v>3031</v>
      </c>
      <c r="C854" s="41" t="s">
        <v>2409</v>
      </c>
      <c r="D854" s="1287" t="s">
        <v>3029</v>
      </c>
      <c r="E854" s="46"/>
      <c r="F854" s="762"/>
      <c r="G854" s="46"/>
      <c r="H854" s="46"/>
      <c r="I854" s="46"/>
      <c r="K854" s="41" t="s">
        <v>2410</v>
      </c>
      <c r="L854" s="1593"/>
      <c r="M854" s="20"/>
    </row>
    <row r="855" spans="1:13" s="196" customFormat="1" ht="24.75" customHeight="1">
      <c r="A855" s="1342"/>
      <c r="B855" s="203"/>
      <c r="C855" s="42" t="s">
        <v>2164</v>
      </c>
      <c r="D855" s="1288" t="s">
        <v>2411</v>
      </c>
      <c r="E855" s="143"/>
      <c r="F855" s="147"/>
      <c r="G855" s="143"/>
      <c r="H855" s="143"/>
      <c r="I855" s="143"/>
      <c r="J855" s="203"/>
      <c r="K855" s="202" t="s">
        <v>526</v>
      </c>
      <c r="L855" s="514"/>
      <c r="M855" s="20"/>
    </row>
    <row r="856" spans="1:13" s="196" customFormat="1" ht="23.1" customHeight="1">
      <c r="A856" s="1340" t="s">
        <v>3908</v>
      </c>
      <c r="B856" s="192" t="s">
        <v>3810</v>
      </c>
      <c r="C856" s="100" t="s">
        <v>3811</v>
      </c>
      <c r="D856" s="1555" t="s">
        <v>3813</v>
      </c>
      <c r="E856" s="161" t="s">
        <v>97</v>
      </c>
      <c r="F856" s="161" t="s">
        <v>97</v>
      </c>
      <c r="G856" s="161">
        <v>50000</v>
      </c>
      <c r="H856" s="161" t="s">
        <v>97</v>
      </c>
      <c r="I856" s="161" t="s">
        <v>97</v>
      </c>
      <c r="J856" s="192" t="s">
        <v>820</v>
      </c>
      <c r="K856" s="114" t="s">
        <v>3814</v>
      </c>
      <c r="L856" s="1592" t="s">
        <v>711</v>
      </c>
      <c r="M856" s="20"/>
    </row>
    <row r="857" spans="1:13" s="196" customFormat="1" ht="23.1" customHeight="1">
      <c r="A857" s="1341"/>
      <c r="B857" s="196" t="s">
        <v>465</v>
      </c>
      <c r="C857" s="41" t="s">
        <v>3812</v>
      </c>
      <c r="D857" s="1287" t="s">
        <v>465</v>
      </c>
      <c r="E857" s="46"/>
      <c r="F857" s="46"/>
      <c r="G857" s="46"/>
      <c r="H857" s="46"/>
      <c r="I857" s="46"/>
      <c r="J857" s="196" t="s">
        <v>768</v>
      </c>
      <c r="K857" s="41" t="s">
        <v>3815</v>
      </c>
      <c r="L857" s="1593"/>
      <c r="M857" s="20"/>
    </row>
    <row r="858" spans="1:13" s="196" customFormat="1" ht="23.1" customHeight="1">
      <c r="A858" s="1341"/>
      <c r="C858" s="41"/>
      <c r="D858" s="1287"/>
      <c r="E858" s="143"/>
      <c r="F858" s="143"/>
      <c r="G858" s="46"/>
      <c r="H858" s="143"/>
      <c r="I858" s="143"/>
      <c r="J858" s="203"/>
      <c r="K858" s="41" t="s">
        <v>3816</v>
      </c>
      <c r="L858" s="1593"/>
      <c r="M858" s="20"/>
    </row>
    <row r="859" spans="1:13" s="196" customFormat="1" ht="23.1" customHeight="1">
      <c r="A859" s="1340" t="s">
        <v>3996</v>
      </c>
      <c r="B859" s="100" t="s">
        <v>3966</v>
      </c>
      <c r="C859" s="61" t="s">
        <v>3972</v>
      </c>
      <c r="D859" s="1189" t="s">
        <v>465</v>
      </c>
      <c r="E859" s="714" t="s">
        <v>97</v>
      </c>
      <c r="F859" s="161" t="s">
        <v>97</v>
      </c>
      <c r="G859" s="288">
        <v>40000</v>
      </c>
      <c r="H859" s="158">
        <v>40000</v>
      </c>
      <c r="I859" s="288">
        <v>40000</v>
      </c>
      <c r="J859" s="197" t="s">
        <v>3971</v>
      </c>
      <c r="K859" s="710" t="s">
        <v>3973</v>
      </c>
      <c r="L859" s="1592" t="s">
        <v>711</v>
      </c>
      <c r="M859" s="20"/>
    </row>
    <row r="860" spans="1:13" s="196" customFormat="1" ht="23.1" customHeight="1">
      <c r="A860" s="1341"/>
      <c r="B860" s="1608" t="s">
        <v>3967</v>
      </c>
      <c r="C860" s="119" t="s">
        <v>3969</v>
      </c>
      <c r="D860" s="1187"/>
      <c r="F860" s="197"/>
      <c r="G860" s="197"/>
      <c r="H860" s="46"/>
      <c r="I860" s="46"/>
      <c r="J860" s="197" t="s">
        <v>768</v>
      </c>
      <c r="K860" s="913" t="s">
        <v>3975</v>
      </c>
      <c r="L860" s="1593"/>
      <c r="M860" s="20"/>
    </row>
    <row r="861" spans="1:13" s="196" customFormat="1" ht="22.5" customHeight="1">
      <c r="A861" s="1342"/>
      <c r="B861" s="42" t="s">
        <v>3968</v>
      </c>
      <c r="C861" s="140" t="s">
        <v>3970</v>
      </c>
      <c r="D861" s="1188"/>
      <c r="E861" s="203"/>
      <c r="F861" s="202"/>
      <c r="G861" s="202"/>
      <c r="H861" s="143"/>
      <c r="I861" s="143"/>
      <c r="J861" s="202"/>
      <c r="K861" s="715" t="s">
        <v>3974</v>
      </c>
      <c r="L861" s="514"/>
      <c r="M861" s="20"/>
    </row>
    <row r="862" spans="1:13" s="196" customFormat="1" ht="22.5" customHeight="1">
      <c r="A862" s="1333"/>
      <c r="B862" s="51"/>
      <c r="C862" s="51"/>
      <c r="D862" s="1287"/>
      <c r="H862" s="762"/>
      <c r="I862" s="762"/>
      <c r="L862" s="513"/>
      <c r="M862" s="20"/>
    </row>
    <row r="863" spans="1:13" s="196" customFormat="1" ht="23.1" customHeight="1">
      <c r="A863" s="1333"/>
      <c r="D863" s="1244"/>
      <c r="L863" s="513"/>
      <c r="M863" s="20"/>
    </row>
    <row r="864" spans="1:13" s="196" customFormat="1" ht="23.1" customHeight="1">
      <c r="D864" s="813"/>
      <c r="L864" s="1575">
        <v>95</v>
      </c>
      <c r="M864" s="20"/>
    </row>
    <row r="865" spans="1:13" s="196" customFormat="1" ht="23.1" customHeight="1">
      <c r="D865" s="813"/>
      <c r="M865" s="20"/>
    </row>
    <row r="866" spans="1:13" s="196" customFormat="1" ht="23.1" customHeight="1">
      <c r="D866" s="813"/>
      <c r="M866" s="20"/>
    </row>
    <row r="867" spans="1:13" s="196" customFormat="1" ht="23.1" customHeight="1">
      <c r="D867" s="813"/>
      <c r="M867" s="20"/>
    </row>
    <row r="868" spans="1:13" s="196" customFormat="1" ht="21" customHeight="1">
      <c r="A868" s="1334"/>
      <c r="B868" s="191"/>
      <c r="C868" s="192"/>
      <c r="D868" s="808" t="s">
        <v>278</v>
      </c>
      <c r="E868" s="1873" t="s">
        <v>279</v>
      </c>
      <c r="F868" s="1874"/>
      <c r="G868" s="1874"/>
      <c r="H868" s="1874"/>
      <c r="I868" s="1875"/>
      <c r="J868" s="181" t="s">
        <v>281</v>
      </c>
      <c r="K868" s="181" t="s">
        <v>283</v>
      </c>
      <c r="L868" s="1589" t="s">
        <v>285</v>
      </c>
      <c r="M868" s="20"/>
    </row>
    <row r="869" spans="1:13" s="196" customFormat="1" ht="21" customHeight="1">
      <c r="A869" s="1335" t="s">
        <v>276</v>
      </c>
      <c r="B869" s="183" t="s">
        <v>95</v>
      </c>
      <c r="C869" s="1437" t="s">
        <v>277</v>
      </c>
      <c r="D869" s="809" t="s">
        <v>286</v>
      </c>
      <c r="E869" s="1437">
        <v>2561</v>
      </c>
      <c r="F869" s="181">
        <v>2562</v>
      </c>
      <c r="G869" s="1437">
        <v>2563</v>
      </c>
      <c r="H869" s="181">
        <v>2564</v>
      </c>
      <c r="I869" s="1437">
        <v>2565</v>
      </c>
      <c r="J869" s="183" t="s">
        <v>282</v>
      </c>
      <c r="K869" s="183" t="s">
        <v>284</v>
      </c>
      <c r="L869" s="1590" t="s">
        <v>329</v>
      </c>
      <c r="M869" s="20"/>
    </row>
    <row r="870" spans="1:13" s="196" customFormat="1" ht="21" customHeight="1">
      <c r="A870" s="1336"/>
      <c r="B870" s="1440"/>
      <c r="C870" s="1307"/>
      <c r="D870" s="810" t="s">
        <v>287</v>
      </c>
      <c r="E870" s="1307" t="s">
        <v>280</v>
      </c>
      <c r="F870" s="1440" t="s">
        <v>280</v>
      </c>
      <c r="G870" s="1307" t="s">
        <v>280</v>
      </c>
      <c r="H870" s="1440" t="s">
        <v>280</v>
      </c>
      <c r="I870" s="1307" t="s">
        <v>280</v>
      </c>
      <c r="J870" s="1440"/>
      <c r="K870" s="183"/>
      <c r="L870" s="1591" t="s">
        <v>330</v>
      </c>
      <c r="M870" s="20"/>
    </row>
    <row r="871" spans="1:13" s="196" customFormat="1" ht="21" customHeight="1">
      <c r="A871" s="1337" t="s">
        <v>3909</v>
      </c>
      <c r="B871" s="58" t="s">
        <v>3827</v>
      </c>
      <c r="C871" s="1749" t="s">
        <v>3847</v>
      </c>
      <c r="D871" s="1555" t="s">
        <v>465</v>
      </c>
      <c r="E871" s="161" t="s">
        <v>97</v>
      </c>
      <c r="F871" s="161" t="s">
        <v>97</v>
      </c>
      <c r="G871" s="190">
        <v>270000</v>
      </c>
      <c r="H871" s="713" t="s">
        <v>97</v>
      </c>
      <c r="I871" s="161" t="s">
        <v>97</v>
      </c>
      <c r="J871" s="192" t="s">
        <v>820</v>
      </c>
      <c r="K871" s="145" t="s">
        <v>3844</v>
      </c>
      <c r="L871" s="1606" t="s">
        <v>711</v>
      </c>
      <c r="M871" s="20" t="s">
        <v>3939</v>
      </c>
    </row>
    <row r="872" spans="1:13" s="196" customFormat="1" ht="21" customHeight="1">
      <c r="A872" s="1338"/>
      <c r="B872" s="43" t="s">
        <v>3896</v>
      </c>
      <c r="C872" s="116" t="s">
        <v>3848</v>
      </c>
      <c r="D872" s="1287"/>
      <c r="E872" s="46"/>
      <c r="F872" s="46"/>
      <c r="G872" s="197"/>
      <c r="H872" s="196" t="s">
        <v>2247</v>
      </c>
      <c r="I872" s="197"/>
      <c r="J872" s="196" t="s">
        <v>768</v>
      </c>
      <c r="K872" s="163" t="s">
        <v>3845</v>
      </c>
      <c r="L872" s="1596"/>
      <c r="M872" s="20"/>
    </row>
    <row r="873" spans="1:13" s="196" customFormat="1" ht="21" customHeight="1">
      <c r="A873" s="1338"/>
      <c r="B873" s="43"/>
      <c r="C873" s="116" t="s">
        <v>3849</v>
      </c>
      <c r="D873" s="1287"/>
      <c r="E873" s="46"/>
      <c r="F873" s="46"/>
      <c r="G873" s="197"/>
      <c r="I873" s="197"/>
      <c r="K873" s="163" t="s">
        <v>3846</v>
      </c>
      <c r="L873" s="1596"/>
      <c r="M873" s="20"/>
    </row>
    <row r="874" spans="1:13" s="196" customFormat="1" ht="21" customHeight="1">
      <c r="A874" s="1338"/>
      <c r="B874" s="43"/>
      <c r="C874" s="116" t="s">
        <v>3850</v>
      </c>
      <c r="D874" s="1287"/>
      <c r="E874" s="46"/>
      <c r="F874" s="46"/>
      <c r="G874" s="197"/>
      <c r="I874" s="197"/>
      <c r="K874" s="163" t="s">
        <v>3851</v>
      </c>
      <c r="L874" s="1596"/>
      <c r="M874" s="20"/>
    </row>
    <row r="875" spans="1:13" s="196" customFormat="1" ht="21.95" customHeight="1">
      <c r="A875" s="1337" t="s">
        <v>4012</v>
      </c>
      <c r="B875" s="58" t="s">
        <v>4017</v>
      </c>
      <c r="C875" s="107" t="s">
        <v>2445</v>
      </c>
      <c r="D875" s="1189" t="s">
        <v>2001</v>
      </c>
      <c r="E875" s="703" t="s">
        <v>97</v>
      </c>
      <c r="F875" s="703" t="s">
        <v>97</v>
      </c>
      <c r="G875" s="161">
        <v>500000</v>
      </c>
      <c r="H875" s="703" t="s">
        <v>97</v>
      </c>
      <c r="I875" s="703" t="s">
        <v>97</v>
      </c>
      <c r="J875" s="191" t="s">
        <v>877</v>
      </c>
      <c r="K875" s="191" t="s">
        <v>894</v>
      </c>
      <c r="L875" s="707" t="s">
        <v>711</v>
      </c>
      <c r="M875" s="20"/>
    </row>
    <row r="876" spans="1:13" s="196" customFormat="1" ht="21.95" customHeight="1">
      <c r="A876" s="1338"/>
      <c r="B876" s="43" t="s">
        <v>1815</v>
      </c>
      <c r="C876" s="108" t="s">
        <v>4028</v>
      </c>
      <c r="D876" s="1187" t="s">
        <v>2002</v>
      </c>
      <c r="E876" s="48"/>
      <c r="F876" s="48"/>
      <c r="G876" s="197"/>
      <c r="H876" s="48"/>
      <c r="I876" s="48"/>
      <c r="J876" s="197" t="s">
        <v>798</v>
      </c>
      <c r="K876" s="197" t="s">
        <v>471</v>
      </c>
      <c r="L876" s="1593"/>
      <c r="M876" s="20"/>
    </row>
    <row r="877" spans="1:13" s="196" customFormat="1" ht="21.95" customHeight="1">
      <c r="A877" s="1339"/>
      <c r="B877" s="253"/>
      <c r="C877" s="120" t="s">
        <v>457</v>
      </c>
      <c r="D877" s="1188"/>
      <c r="E877" s="47"/>
      <c r="F877" s="47"/>
      <c r="G877" s="143"/>
      <c r="H877" s="47"/>
      <c r="I877" s="47"/>
      <c r="J877" s="202"/>
      <c r="K877" s="202"/>
      <c r="L877" s="514"/>
      <c r="M877" s="20"/>
    </row>
    <row r="878" spans="1:13" s="196" customFormat="1" ht="21.95" customHeight="1">
      <c r="A878" s="1337" t="s">
        <v>4013</v>
      </c>
      <c r="B878" s="58" t="s">
        <v>4018</v>
      </c>
      <c r="C878" s="107" t="s">
        <v>2445</v>
      </c>
      <c r="D878" s="1189" t="s">
        <v>2001</v>
      </c>
      <c r="E878" s="703" t="s">
        <v>97</v>
      </c>
      <c r="F878" s="703" t="s">
        <v>97</v>
      </c>
      <c r="G878" s="161">
        <v>500000</v>
      </c>
      <c r="H878" s="703" t="s">
        <v>97</v>
      </c>
      <c r="I878" s="703" t="s">
        <v>97</v>
      </c>
      <c r="J878" s="191" t="s">
        <v>877</v>
      </c>
      <c r="K878" s="191" t="s">
        <v>894</v>
      </c>
      <c r="L878" s="707" t="s">
        <v>711</v>
      </c>
      <c r="M878" s="20"/>
    </row>
    <row r="879" spans="1:13" s="196" customFormat="1" ht="21.95" customHeight="1">
      <c r="A879" s="1338"/>
      <c r="B879" s="43" t="s">
        <v>4019</v>
      </c>
      <c r="C879" s="108" t="s">
        <v>4028</v>
      </c>
      <c r="D879" s="1187" t="s">
        <v>2002</v>
      </c>
      <c r="E879" s="48"/>
      <c r="F879" s="48"/>
      <c r="G879" s="197"/>
      <c r="H879" s="48"/>
      <c r="I879" s="48"/>
      <c r="J879" s="197" t="s">
        <v>798</v>
      </c>
      <c r="K879" s="197" t="s">
        <v>471</v>
      </c>
      <c r="L879" s="1593"/>
      <c r="M879" s="20"/>
    </row>
    <row r="880" spans="1:13" s="196" customFormat="1" ht="21.95" customHeight="1">
      <c r="A880" s="1339"/>
      <c r="B880" s="253"/>
      <c r="C880" s="120" t="s">
        <v>457</v>
      </c>
      <c r="D880" s="1188"/>
      <c r="E880" s="47"/>
      <c r="F880" s="47"/>
      <c r="G880" s="143"/>
      <c r="H880" s="47"/>
      <c r="I880" s="47"/>
      <c r="J880" s="202"/>
      <c r="K880" s="202"/>
      <c r="L880" s="514"/>
      <c r="M880" s="20"/>
    </row>
    <row r="881" spans="1:13" s="196" customFormat="1" ht="21.95" customHeight="1">
      <c r="A881" s="1337" t="s">
        <v>4014</v>
      </c>
      <c r="B881" s="58" t="s">
        <v>4020</v>
      </c>
      <c r="C881" s="107" t="s">
        <v>2445</v>
      </c>
      <c r="D881" s="1189" t="s">
        <v>2001</v>
      </c>
      <c r="E881" s="703" t="s">
        <v>97</v>
      </c>
      <c r="F881" s="703" t="s">
        <v>97</v>
      </c>
      <c r="G881" s="161">
        <v>500000</v>
      </c>
      <c r="H881" s="703" t="s">
        <v>97</v>
      </c>
      <c r="I881" s="703" t="s">
        <v>97</v>
      </c>
      <c r="J881" s="191" t="s">
        <v>877</v>
      </c>
      <c r="K881" s="191" t="s">
        <v>894</v>
      </c>
      <c r="L881" s="707" t="s">
        <v>711</v>
      </c>
      <c r="M881" s="20"/>
    </row>
    <row r="882" spans="1:13" s="196" customFormat="1" ht="21.95" customHeight="1">
      <c r="A882" s="1338"/>
      <c r="B882" s="43"/>
      <c r="C882" s="108" t="s">
        <v>4028</v>
      </c>
      <c r="D882" s="1187" t="s">
        <v>2002</v>
      </c>
      <c r="E882" s="48"/>
      <c r="F882" s="48"/>
      <c r="G882" s="197"/>
      <c r="H882" s="48"/>
      <c r="I882" s="48"/>
      <c r="J882" s="197" t="s">
        <v>798</v>
      </c>
      <c r="K882" s="197" t="s">
        <v>471</v>
      </c>
      <c r="L882" s="1593"/>
      <c r="M882" s="20"/>
    </row>
    <row r="883" spans="1:13" s="196" customFormat="1" ht="21.95" customHeight="1">
      <c r="A883" s="1339"/>
      <c r="B883" s="253"/>
      <c r="C883" s="120" t="s">
        <v>457</v>
      </c>
      <c r="D883" s="1188"/>
      <c r="E883" s="47"/>
      <c r="F883" s="47"/>
      <c r="G883" s="143"/>
      <c r="H883" s="47"/>
      <c r="I883" s="47"/>
      <c r="J883" s="202"/>
      <c r="K883" s="202"/>
      <c r="L883" s="514"/>
      <c r="M883" s="20"/>
    </row>
    <row r="884" spans="1:13" s="196" customFormat="1" ht="21.95" customHeight="1">
      <c r="A884" s="1338" t="s">
        <v>4015</v>
      </c>
      <c r="B884" s="43" t="s">
        <v>4021</v>
      </c>
      <c r="C884" s="107" t="s">
        <v>2445</v>
      </c>
      <c r="D884" s="1189" t="s">
        <v>2001</v>
      </c>
      <c r="E884" s="703" t="s">
        <v>97</v>
      </c>
      <c r="F884" s="703" t="s">
        <v>97</v>
      </c>
      <c r="G884" s="161">
        <v>500000</v>
      </c>
      <c r="H884" s="703" t="s">
        <v>97</v>
      </c>
      <c r="I884" s="703" t="s">
        <v>97</v>
      </c>
      <c r="J884" s="191" t="s">
        <v>877</v>
      </c>
      <c r="K884" s="191" t="s">
        <v>894</v>
      </c>
      <c r="L884" s="707" t="s">
        <v>711</v>
      </c>
      <c r="M884" s="20"/>
    </row>
    <row r="885" spans="1:13" s="196" customFormat="1" ht="21.95" customHeight="1">
      <c r="A885" s="1338"/>
      <c r="B885" s="43"/>
      <c r="C885" s="108" t="s">
        <v>4028</v>
      </c>
      <c r="D885" s="1187" t="s">
        <v>2002</v>
      </c>
      <c r="E885" s="48"/>
      <c r="F885" s="48"/>
      <c r="G885" s="197"/>
      <c r="H885" s="48"/>
      <c r="I885" s="48"/>
      <c r="J885" s="197" t="s">
        <v>798</v>
      </c>
      <c r="K885" s="197" t="s">
        <v>471</v>
      </c>
      <c r="L885" s="1593"/>
      <c r="M885" s="20"/>
    </row>
    <row r="886" spans="1:13" s="196" customFormat="1" ht="21.95" customHeight="1">
      <c r="A886" s="1338"/>
      <c r="B886" s="43"/>
      <c r="C886" s="120" t="s">
        <v>457</v>
      </c>
      <c r="D886" s="1188"/>
      <c r="E886" s="47"/>
      <c r="F886" s="47"/>
      <c r="G886" s="143"/>
      <c r="H886" s="47"/>
      <c r="I886" s="47"/>
      <c r="J886" s="202"/>
      <c r="K886" s="202"/>
      <c r="L886" s="514"/>
      <c r="M886" s="20"/>
    </row>
    <row r="887" spans="1:13" s="196" customFormat="1" ht="21.95" customHeight="1">
      <c r="A887" s="1337" t="s">
        <v>4016</v>
      </c>
      <c r="B887" s="58" t="s">
        <v>4022</v>
      </c>
      <c r="C887" s="107" t="s">
        <v>2445</v>
      </c>
      <c r="D887" s="1189" t="s">
        <v>2001</v>
      </c>
      <c r="E887" s="703" t="s">
        <v>97</v>
      </c>
      <c r="F887" s="703" t="s">
        <v>97</v>
      </c>
      <c r="G887" s="161">
        <v>500000</v>
      </c>
      <c r="H887" s="703" t="s">
        <v>97</v>
      </c>
      <c r="I887" s="703" t="s">
        <v>97</v>
      </c>
      <c r="J887" s="191" t="s">
        <v>877</v>
      </c>
      <c r="K887" s="191" t="s">
        <v>894</v>
      </c>
      <c r="L887" s="707" t="s">
        <v>711</v>
      </c>
      <c r="M887" s="20"/>
    </row>
    <row r="888" spans="1:13" s="196" customFormat="1" ht="21.95" customHeight="1">
      <c r="A888" s="1338"/>
      <c r="B888" s="43"/>
      <c r="C888" s="108" t="s">
        <v>4028</v>
      </c>
      <c r="D888" s="1187" t="s">
        <v>2002</v>
      </c>
      <c r="E888" s="48"/>
      <c r="F888" s="48"/>
      <c r="G888" s="197"/>
      <c r="H888" s="48"/>
      <c r="I888" s="48"/>
      <c r="J888" s="197" t="s">
        <v>798</v>
      </c>
      <c r="K888" s="197" t="s">
        <v>471</v>
      </c>
      <c r="L888" s="1593"/>
      <c r="M888" s="20"/>
    </row>
    <row r="889" spans="1:13" s="196" customFormat="1" ht="21.95" customHeight="1">
      <c r="A889" s="1339"/>
      <c r="B889" s="253"/>
      <c r="C889" s="120" t="s">
        <v>457</v>
      </c>
      <c r="D889" s="1188"/>
      <c r="E889" s="47"/>
      <c r="F889" s="47"/>
      <c r="G889" s="143"/>
      <c r="H889" s="47"/>
      <c r="I889" s="47"/>
      <c r="J889" s="202"/>
      <c r="K889" s="202"/>
      <c r="L889" s="514"/>
      <c r="M889" s="20"/>
    </row>
    <row r="890" spans="1:13" s="196" customFormat="1" ht="21.95" customHeight="1">
      <c r="A890" s="819">
        <v>216</v>
      </c>
      <c r="B890" s="819" t="s">
        <v>4023</v>
      </c>
      <c r="C890" s="107" t="s">
        <v>2445</v>
      </c>
      <c r="D890" s="1189" t="s">
        <v>2001</v>
      </c>
      <c r="E890" s="703" t="s">
        <v>97</v>
      </c>
      <c r="F890" s="703" t="s">
        <v>97</v>
      </c>
      <c r="G890" s="161">
        <v>500000</v>
      </c>
      <c r="H890" s="703"/>
      <c r="I890" s="703" t="s">
        <v>97</v>
      </c>
      <c r="J890" s="191" t="s">
        <v>877</v>
      </c>
      <c r="K890" s="191" t="s">
        <v>894</v>
      </c>
      <c r="L890" s="707" t="s">
        <v>711</v>
      </c>
      <c r="M890" s="20"/>
    </row>
    <row r="891" spans="1:13" s="196" customFormat="1" ht="21.95" customHeight="1">
      <c r="A891" s="116" t="s">
        <v>115</v>
      </c>
      <c r="B891" s="116"/>
      <c r="C891" s="108" t="s">
        <v>4028</v>
      </c>
      <c r="D891" s="1187" t="s">
        <v>2002</v>
      </c>
      <c r="E891" s="48"/>
      <c r="F891" s="48"/>
      <c r="G891" s="197"/>
      <c r="H891" s="48"/>
      <c r="I891" s="48"/>
      <c r="J891" s="197" t="s">
        <v>798</v>
      </c>
      <c r="K891" s="197" t="s">
        <v>471</v>
      </c>
      <c r="L891" s="1593"/>
      <c r="M891" s="20"/>
    </row>
    <row r="892" spans="1:13" s="196" customFormat="1" ht="21.95" customHeight="1">
      <c r="A892" s="821"/>
      <c r="B892" s="821"/>
      <c r="C892" s="120" t="s">
        <v>457</v>
      </c>
      <c r="D892" s="1188"/>
      <c r="E892" s="47"/>
      <c r="F892" s="47"/>
      <c r="G892" s="143"/>
      <c r="H892" s="47"/>
      <c r="I892" s="47"/>
      <c r="J892" s="202"/>
      <c r="K892" s="202"/>
      <c r="L892" s="514"/>
      <c r="M892" s="20"/>
    </row>
    <row r="893" spans="1:13" s="196" customFormat="1" ht="23.1" customHeight="1">
      <c r="A893" s="1745" t="s">
        <v>115</v>
      </c>
      <c r="B893" s="1746" t="s">
        <v>3977</v>
      </c>
      <c r="C893" s="1745"/>
      <c r="D893" s="1747"/>
      <c r="E893" s="1746" t="s">
        <v>97</v>
      </c>
      <c r="F893" s="829">
        <f>SUM(F890,F887,F884,F881,F878,F875,F871,F859,F856,F852,F849,F846,F837,F834,F831,F828,F825,F822,F813,F810,F807,F804,F801,F798,F790,F787,F784,F780,F777,F774,F765,F762,F759,F756,F753,F750,F742,F739,F736,F733,F729,F726,F717,F714,F711,F708,F705,F702,F692,F689,F686,F683,F678,F669,F666,F663,F660,F657,F654,F646,F643,F640,F637,F634,F630,F621,F618,F615,F612,F609,F606,F597,F594,F591,F588,F585,F582,F573,F570,F567,F564,F561,F558,F549,F546,F543,F540,F537,F534,F525,F522,F519,F516,F513,F510,F502,F499,F496,F493,F490,F487,F484,F475,F472,F469,F466,F463,F460,F450,F447,F444,F439,F436,F427,F424,F421,F418,F415,F412,F404,F401,F398,F395,F392,F388,F381,F380,F376,F373,F370,F367,F364,F355,F352,F349,F346,F343,F340,F331,F328,F325,F322,F319,F316,F308,F304,F301,F298,F295,F292,F284,F281,F278,F274,F271,F268,F258,F255,F251,F247,F244,F234,F231,F228,F223,F220,F212,F208,F205,F201,F196,F185,F182,F179,F176,F172,F163,F160,F157,F154,F151,F148,F139,F136,F133,F130,F127,F124,F115,F112,F109,F106,F103,F100,F91,F88,F85,F82,F79,F76,F67,F64,F61,F58,F55,F52,F42,F39,F37,F34,F31,F28,F19,F15,F12,F8,F5)</f>
        <v>2863000</v>
      </c>
      <c r="G893" s="829">
        <f t="shared" ref="G893:I893" si="0">SUM(G890,G887,G884,G881,G878,G875,G871,G859,G856,G852,G849,G846,G837,G834,G831,G828,G825,G822,G813,G810,G807,G804,G801,G798,G790,G787,G784,G780,G777,G774,G765,G762,G759,G756,G753,G750,G742,G739,G736,G733,G729,G726,G717,G714,G711,G708,G705,G702,G692,G689,G686,G683,G678,G669,G666,G663,G660,G657,G654,G646,G643,G640,G637,G634,G630,G621,G618,G615,G612,G609,G606,G597,G594,G591,G588,G585,G582,G573,G570,G567,G564,G561,G558,G549,G546,G543,G540,G537,G534,G525,G522,G519,G516,G513,G510,G502,G499,G496,G493,G490,G487,G484,G475,G472,G469,G466,G463,G460,G450,G447,G444,G439,G436,G427,G424,G421,G418,G415,G412,G404,G401,G398,G395,G392,G388,G381,G380,G376,G373,G370,G367,G364,G355,G352,G349,G346,G343,G340,G331,G328,G325,G322,G319,G316,G308,G304,G301,G298,G295,G292,G284,G281,G278,G274,G271,G268,G258,G255,G251,G247,G244,G234,G231,G228,G223,G220,G212,G208,G205,G201,G196,G185,G182,G179,G176,G172,G163,G160,G157,G154,G151,G148,G139,G136,G133,G130,G127,G124,G115,G112,G109,G106,G103,G100,G91,G88,G85,G82,G79,G76,G67,G64,G61,G58,G55,G52,G42,G39,G37,G34,G31,G28,G19,G15,G12,G8,G5)</f>
        <v>15099400</v>
      </c>
      <c r="H893" s="829">
        <f t="shared" si="0"/>
        <v>28909000</v>
      </c>
      <c r="I893" s="829">
        <f t="shared" si="0"/>
        <v>27026000</v>
      </c>
      <c r="J893" s="1463"/>
      <c r="K893" s="1463"/>
      <c r="L893" s="1748"/>
      <c r="M893" s="20"/>
    </row>
    <row r="894" spans="1:13" ht="21.75">
      <c r="A894" s="1368"/>
      <c r="B894" s="196"/>
      <c r="C894" s="196"/>
      <c r="D894" s="1244"/>
      <c r="E894" s="196"/>
      <c r="F894" s="196"/>
      <c r="G894" s="196"/>
      <c r="H894" s="196"/>
      <c r="I894" s="196"/>
      <c r="J894" s="196"/>
      <c r="K894" s="196"/>
      <c r="L894" s="513"/>
    </row>
    <row r="895" spans="1:13" ht="20.100000000000001" customHeight="1">
      <c r="A895" s="1333"/>
      <c r="B895" s="196"/>
      <c r="C895" s="196"/>
      <c r="D895" s="1244"/>
      <c r="E895" s="196"/>
      <c r="F895" s="196"/>
      <c r="G895" s="196"/>
      <c r="H895" s="196"/>
      <c r="I895" s="196"/>
      <c r="J895" s="196"/>
      <c r="K895" s="196"/>
      <c r="L895" s="513"/>
    </row>
    <row r="896" spans="1:13" ht="20.100000000000001" customHeight="1">
      <c r="A896" s="1369"/>
      <c r="B896" s="196"/>
      <c r="C896" s="196"/>
      <c r="D896" s="1244"/>
      <c r="E896" s="196"/>
      <c r="F896" s="196"/>
      <c r="G896" s="196"/>
      <c r="H896" s="196"/>
      <c r="I896" s="196"/>
      <c r="J896" s="196"/>
      <c r="K896" s="196"/>
      <c r="L896" s="513"/>
    </row>
    <row r="897" spans="1:12" ht="20.100000000000001" customHeight="1">
      <c r="A897" s="1368"/>
      <c r="B897" s="196"/>
      <c r="C897" s="196"/>
      <c r="D897" s="1244"/>
      <c r="E897" s="196"/>
      <c r="F897" s="196"/>
      <c r="G897" s="196"/>
      <c r="H897" s="196"/>
      <c r="I897" s="196"/>
      <c r="J897" s="196"/>
      <c r="K897" s="196"/>
      <c r="L897" s="513"/>
    </row>
    <row r="898" spans="1:12" ht="20.100000000000001" customHeight="1">
      <c r="A898" s="1333"/>
      <c r="B898" s="196"/>
      <c r="C898" s="196"/>
      <c r="D898" s="1244"/>
      <c r="E898" s="196"/>
      <c r="F898" s="196"/>
      <c r="G898" s="196"/>
      <c r="H898" s="196"/>
      <c r="I898" s="196"/>
      <c r="J898" s="196"/>
      <c r="K898" s="196"/>
      <c r="L898" s="513"/>
    </row>
    <row r="899" spans="1:12" ht="20.100000000000001" customHeight="1">
      <c r="A899" s="1369"/>
      <c r="B899" s="196"/>
      <c r="C899" s="196"/>
      <c r="D899" s="1244"/>
      <c r="E899" s="196"/>
      <c r="F899" s="196"/>
      <c r="G899" s="196"/>
      <c r="H899" s="196"/>
      <c r="I899" s="196"/>
      <c r="J899" s="196"/>
      <c r="K899" s="196"/>
      <c r="L899" s="513"/>
    </row>
    <row r="900" spans="1:12" ht="20.100000000000001" customHeight="1">
      <c r="A900" s="1368"/>
      <c r="B900" s="196"/>
      <c r="C900" s="196"/>
      <c r="D900" s="1244"/>
      <c r="E900" s="196"/>
      <c r="F900" s="196"/>
      <c r="G900" s="196"/>
      <c r="H900" s="196"/>
      <c r="I900" s="196"/>
      <c r="J900" s="196"/>
      <c r="K900" s="196"/>
      <c r="L900" s="513"/>
    </row>
    <row r="901" spans="1:12" ht="20.100000000000001" customHeight="1">
      <c r="A901" s="1333"/>
      <c r="B901" s="196"/>
      <c r="C901" s="196"/>
      <c r="D901" s="1244"/>
      <c r="E901" s="196"/>
      <c r="F901" s="196"/>
      <c r="G901" s="196"/>
      <c r="H901" s="196"/>
      <c r="I901" s="196"/>
      <c r="J901" s="196"/>
      <c r="K901" s="196"/>
      <c r="L901" s="513"/>
    </row>
    <row r="902" spans="1:12" ht="20.100000000000001" customHeight="1">
      <c r="A902" s="1652"/>
    </row>
    <row r="903" spans="1:12" ht="20.100000000000001" customHeight="1">
      <c r="A903" s="1653"/>
    </row>
    <row r="904" spans="1:12" ht="20.100000000000001" customHeight="1">
      <c r="A904" s="1654"/>
    </row>
    <row r="905" spans="1:12" ht="20.100000000000001" customHeight="1">
      <c r="A905" s="1652"/>
    </row>
    <row r="906" spans="1:12" ht="20.100000000000001" customHeight="1">
      <c r="A906" s="1653"/>
    </row>
    <row r="907" spans="1:12" ht="20.100000000000001" customHeight="1">
      <c r="A907" s="1654"/>
      <c r="B907" s="1654"/>
    </row>
    <row r="908" spans="1:12" ht="20.100000000000001" customHeight="1">
      <c r="A908" s="1652"/>
      <c r="B908" s="1654"/>
    </row>
    <row r="909" spans="1:12" ht="20.100000000000001" customHeight="1">
      <c r="A909" s="1654"/>
      <c r="B909" s="1654"/>
    </row>
    <row r="910" spans="1:12" ht="20.100000000000001" customHeight="1">
      <c r="A910" s="1654"/>
      <c r="B910" s="1654"/>
    </row>
    <row r="911" spans="1:12" ht="20.100000000000001" customHeight="1">
      <c r="A911" s="1654"/>
      <c r="B911" s="1654"/>
    </row>
    <row r="912" spans="1:12" ht="20.100000000000001" customHeight="1">
      <c r="L912" s="1575">
        <v>96</v>
      </c>
    </row>
    <row r="913" ht="20.100000000000001" customHeight="1"/>
  </sheetData>
  <mergeCells count="37">
    <mergeCell ref="E2:I2"/>
    <mergeCell ref="E145:I145"/>
    <mergeCell ref="E25:I25"/>
    <mergeCell ref="E97:I97"/>
    <mergeCell ref="E121:I121"/>
    <mergeCell ref="E73:I73"/>
    <mergeCell ref="E49:I49"/>
    <mergeCell ref="E385:I385"/>
    <mergeCell ref="E579:I579"/>
    <mergeCell ref="E699:I699"/>
    <mergeCell ref="E169:I169"/>
    <mergeCell ref="E193:I193"/>
    <mergeCell ref="E507:I507"/>
    <mergeCell ref="E457:I457"/>
    <mergeCell ref="E531:I531"/>
    <mergeCell ref="E289:I289"/>
    <mergeCell ref="E241:I241"/>
    <mergeCell ref="E265:I265"/>
    <mergeCell ref="E217:I217"/>
    <mergeCell ref="E313:I313"/>
    <mergeCell ref="E361:I361"/>
    <mergeCell ref="E337:I337"/>
    <mergeCell ref="E481:I481"/>
    <mergeCell ref="E843:I843"/>
    <mergeCell ref="E868:I868"/>
    <mergeCell ref="E723:I723"/>
    <mergeCell ref="E795:I795"/>
    <mergeCell ref="E771:I771"/>
    <mergeCell ref="E409:I409"/>
    <mergeCell ref="E433:I433"/>
    <mergeCell ref="E747:I747"/>
    <mergeCell ref="E555:I555"/>
    <mergeCell ref="E819:I819"/>
    <mergeCell ref="E627:I627"/>
    <mergeCell ref="E603:I603"/>
    <mergeCell ref="E651:I651"/>
    <mergeCell ref="E675:I675"/>
  </mergeCells>
  <pageMargins left="0.11811023622047245" right="0.11811023622047245" top="0.35433070866141736" bottom="0.15748031496062992" header="0.31496062992125984" footer="0.31496062992125984"/>
  <pageSetup paperSize="9" firstPageNumber="61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2"/>
  <sheetViews>
    <sheetView view="pageBreakPreview" topLeftCell="A25" zoomScale="120" zoomScaleSheetLayoutView="120" workbookViewId="0">
      <selection activeCell="F21" sqref="F21"/>
    </sheetView>
  </sheetViews>
  <sheetFormatPr defaultColWidth="9" defaultRowHeight="24"/>
  <cols>
    <col min="1" max="1" width="4.28515625" style="925" customWidth="1"/>
    <col min="2" max="2" width="23.85546875" style="204" customWidth="1"/>
    <col min="3" max="3" width="18.7109375" style="178" customWidth="1"/>
    <col min="4" max="4" width="12.5703125" style="178" customWidth="1"/>
    <col min="5" max="5" width="6.5703125" style="178" customWidth="1"/>
    <col min="6" max="9" width="8.5703125" style="178" customWidth="1"/>
    <col min="10" max="10" width="11" style="178" customWidth="1"/>
    <col min="11" max="11" width="16.28515625" style="178" customWidth="1"/>
    <col min="12" max="12" width="7.140625" style="178" customWidth="1"/>
    <col min="13" max="13" width="9" style="916"/>
    <col min="14" max="16384" width="9" style="178"/>
  </cols>
  <sheetData>
    <row r="1" spans="1:15">
      <c r="A1" s="917" t="s">
        <v>2634</v>
      </c>
      <c r="B1" s="536"/>
      <c r="C1" s="916"/>
      <c r="D1" s="916"/>
      <c r="E1" s="916"/>
      <c r="F1" s="916"/>
      <c r="G1" s="916"/>
      <c r="H1" s="916"/>
      <c r="I1" s="916"/>
      <c r="J1" s="916"/>
      <c r="K1" s="1887" t="s">
        <v>2655</v>
      </c>
      <c r="L1" s="1888"/>
      <c r="N1" s="178" t="s">
        <v>428</v>
      </c>
    </row>
    <row r="2" spans="1:15">
      <c r="A2" s="1859" t="s">
        <v>272</v>
      </c>
      <c r="B2" s="1859"/>
      <c r="C2" s="1859"/>
      <c r="D2" s="1859"/>
      <c r="E2" s="1859"/>
      <c r="F2" s="1859"/>
      <c r="G2" s="1859"/>
      <c r="H2" s="1859"/>
      <c r="I2" s="1859"/>
      <c r="J2" s="1859"/>
      <c r="K2" s="1859"/>
      <c r="L2" s="1859"/>
      <c r="O2" s="178" t="s">
        <v>429</v>
      </c>
    </row>
    <row r="3" spans="1:15">
      <c r="A3" s="1859" t="s">
        <v>2656</v>
      </c>
      <c r="B3" s="1859"/>
      <c r="C3" s="1859"/>
      <c r="D3" s="1859"/>
      <c r="E3" s="1859"/>
      <c r="F3" s="1859"/>
      <c r="G3" s="1859"/>
      <c r="H3" s="1859"/>
      <c r="I3" s="1859"/>
      <c r="J3" s="1859"/>
      <c r="K3" s="1859"/>
      <c r="L3" s="1859"/>
      <c r="N3" s="177" t="s">
        <v>430</v>
      </c>
    </row>
    <row r="4" spans="1:15">
      <c r="A4" s="1859" t="s">
        <v>273</v>
      </c>
      <c r="B4" s="1859"/>
      <c r="C4" s="1859"/>
      <c r="D4" s="1859"/>
      <c r="E4" s="1859"/>
      <c r="F4" s="1859"/>
      <c r="G4" s="1859"/>
      <c r="H4" s="1859"/>
      <c r="I4" s="1859"/>
      <c r="J4" s="1859"/>
      <c r="K4" s="1859"/>
      <c r="L4" s="1859"/>
      <c r="N4" s="177"/>
      <c r="O4" s="178" t="s">
        <v>431</v>
      </c>
    </row>
    <row r="5" spans="1:15">
      <c r="A5" s="1827" t="s">
        <v>3039</v>
      </c>
      <c r="B5" s="1827"/>
      <c r="C5" s="1827"/>
      <c r="D5" s="1827"/>
      <c r="E5" s="1827"/>
      <c r="F5" s="1827"/>
      <c r="G5" s="1827"/>
      <c r="H5" s="1827"/>
      <c r="I5" s="1827"/>
      <c r="J5" s="1827"/>
      <c r="K5" s="1827"/>
      <c r="L5" s="1827"/>
      <c r="N5" s="177" t="s">
        <v>432</v>
      </c>
    </row>
    <row r="6" spans="1:15">
      <c r="A6" s="917" t="s">
        <v>1596</v>
      </c>
      <c r="B6" s="968"/>
      <c r="C6" s="917"/>
      <c r="D6" s="917"/>
      <c r="E6" s="917"/>
      <c r="F6" s="917"/>
      <c r="G6" s="917"/>
      <c r="H6" s="917"/>
      <c r="I6" s="917"/>
      <c r="J6" s="917"/>
      <c r="K6" s="917"/>
      <c r="L6" s="917"/>
      <c r="N6" s="177"/>
      <c r="O6" s="178" t="s">
        <v>433</v>
      </c>
    </row>
    <row r="7" spans="1:15">
      <c r="A7" s="917" t="s">
        <v>1050</v>
      </c>
      <c r="B7" s="968"/>
      <c r="C7" s="917"/>
      <c r="D7" s="917"/>
      <c r="E7" s="917"/>
      <c r="F7" s="917"/>
      <c r="G7" s="917"/>
      <c r="H7" s="917"/>
      <c r="I7" s="917"/>
      <c r="J7" s="917"/>
      <c r="K7" s="917"/>
      <c r="L7" s="917"/>
      <c r="N7" s="177" t="s">
        <v>434</v>
      </c>
    </row>
    <row r="8" spans="1:15">
      <c r="A8" s="916" t="s">
        <v>274</v>
      </c>
      <c r="B8" s="968" t="s">
        <v>2003</v>
      </c>
      <c r="C8" s="916"/>
      <c r="D8" s="916"/>
      <c r="E8" s="916"/>
      <c r="F8" s="916"/>
      <c r="G8" s="916"/>
      <c r="H8" s="916"/>
      <c r="I8" s="916"/>
      <c r="J8" s="916"/>
      <c r="K8" s="916"/>
      <c r="L8" s="916"/>
      <c r="N8" s="177"/>
      <c r="O8" s="178" t="s">
        <v>435</v>
      </c>
    </row>
    <row r="9" spans="1:15">
      <c r="A9" s="78"/>
      <c r="B9" s="191"/>
      <c r="C9" s="179"/>
      <c r="D9" s="180" t="s">
        <v>278</v>
      </c>
      <c r="E9" s="1884" t="s">
        <v>279</v>
      </c>
      <c r="F9" s="1885"/>
      <c r="G9" s="1885"/>
      <c r="H9" s="1885"/>
      <c r="I9" s="1886"/>
      <c r="J9" s="180" t="s">
        <v>281</v>
      </c>
      <c r="K9" s="180" t="s">
        <v>283</v>
      </c>
      <c r="L9" s="181" t="s">
        <v>285</v>
      </c>
      <c r="N9" s="177" t="s">
        <v>436</v>
      </c>
    </row>
    <row r="10" spans="1:15">
      <c r="A10" s="182" t="s">
        <v>276</v>
      </c>
      <c r="B10" s="183" t="s">
        <v>95</v>
      </c>
      <c r="C10" s="182" t="s">
        <v>277</v>
      </c>
      <c r="D10" s="183" t="s">
        <v>286</v>
      </c>
      <c r="E10" s="180">
        <v>2561</v>
      </c>
      <c r="F10" s="180">
        <v>2562</v>
      </c>
      <c r="G10" s="180">
        <v>2563</v>
      </c>
      <c r="H10" s="180">
        <v>2564</v>
      </c>
      <c r="I10" s="180">
        <v>2565</v>
      </c>
      <c r="J10" s="182" t="s">
        <v>282</v>
      </c>
      <c r="K10" s="182" t="s">
        <v>284</v>
      </c>
      <c r="L10" s="183" t="s">
        <v>329</v>
      </c>
      <c r="N10" s="178" t="s">
        <v>437</v>
      </c>
    </row>
    <row r="11" spans="1:15">
      <c r="A11" s="182"/>
      <c r="B11" s="932"/>
      <c r="C11" s="184"/>
      <c r="D11" s="184" t="s">
        <v>287</v>
      </c>
      <c r="E11" s="184" t="s">
        <v>280</v>
      </c>
      <c r="F11" s="184" t="s">
        <v>280</v>
      </c>
      <c r="G11" s="184" t="s">
        <v>280</v>
      </c>
      <c r="H11" s="184" t="s">
        <v>280</v>
      </c>
      <c r="I11" s="184" t="s">
        <v>280</v>
      </c>
      <c r="J11" s="182"/>
      <c r="K11" s="182"/>
      <c r="L11" s="183" t="s">
        <v>330</v>
      </c>
    </row>
    <row r="12" spans="1:15">
      <c r="A12" s="78">
        <v>1</v>
      </c>
      <c r="B12" s="53" t="s">
        <v>3036</v>
      </c>
      <c r="C12" s="41" t="s">
        <v>492</v>
      </c>
      <c r="D12" s="109" t="s">
        <v>793</v>
      </c>
      <c r="E12" s="156" t="s">
        <v>97</v>
      </c>
      <c r="F12" s="205">
        <v>80000</v>
      </c>
      <c r="G12" s="205">
        <v>80000</v>
      </c>
      <c r="H12" s="205">
        <v>80000</v>
      </c>
      <c r="I12" s="268">
        <v>80000</v>
      </c>
      <c r="J12" s="198" t="s">
        <v>797</v>
      </c>
      <c r="K12" s="191" t="s">
        <v>799</v>
      </c>
      <c r="L12" s="209" t="s">
        <v>841</v>
      </c>
      <c r="M12" s="542" t="s">
        <v>2134</v>
      </c>
    </row>
    <row r="13" spans="1:15">
      <c r="A13" s="79"/>
      <c r="B13" s="53" t="s">
        <v>3037</v>
      </c>
      <c r="C13" s="41" t="s">
        <v>494</v>
      </c>
      <c r="D13" s="109"/>
      <c r="E13" s="46"/>
      <c r="F13" s="197"/>
      <c r="G13" s="197"/>
      <c r="H13" s="197"/>
      <c r="I13" s="44"/>
      <c r="J13" s="44" t="s">
        <v>768</v>
      </c>
      <c r="K13" s="197" t="s">
        <v>800</v>
      </c>
      <c r="L13" s="49" t="s">
        <v>842</v>
      </c>
      <c r="O13" s="177" t="s">
        <v>1584</v>
      </c>
    </row>
    <row r="14" spans="1:15" ht="15" customHeight="1">
      <c r="A14" s="79"/>
      <c r="B14" s="162"/>
      <c r="C14" s="41"/>
      <c r="D14" s="112"/>
      <c r="E14" s="46"/>
      <c r="F14" s="197"/>
      <c r="G14" s="197"/>
      <c r="H14" s="197"/>
      <c r="I14" s="44"/>
      <c r="J14" s="201"/>
      <c r="K14" s="202"/>
      <c r="L14" s="49"/>
      <c r="O14" s="177"/>
    </row>
    <row r="15" spans="1:15">
      <c r="A15" s="78">
        <v>2</v>
      </c>
      <c r="B15" s="57" t="s">
        <v>493</v>
      </c>
      <c r="C15" s="100" t="s">
        <v>492</v>
      </c>
      <c r="D15" s="105" t="s">
        <v>794</v>
      </c>
      <c r="E15" s="161" t="s">
        <v>97</v>
      </c>
      <c r="F15" s="190">
        <v>30000</v>
      </c>
      <c r="G15" s="190">
        <v>30000</v>
      </c>
      <c r="H15" s="190">
        <v>30000</v>
      </c>
      <c r="I15" s="190">
        <v>30000</v>
      </c>
      <c r="J15" s="197" t="s">
        <v>797</v>
      </c>
      <c r="K15" s="197" t="s">
        <v>799</v>
      </c>
      <c r="L15" s="191" t="s">
        <v>841</v>
      </c>
      <c r="O15" s="177" t="s">
        <v>1585</v>
      </c>
    </row>
    <row r="16" spans="1:15">
      <c r="A16" s="80"/>
      <c r="B16" s="122"/>
      <c r="C16" s="42" t="s">
        <v>494</v>
      </c>
      <c r="D16" s="106"/>
      <c r="E16" s="143"/>
      <c r="F16" s="202"/>
      <c r="G16" s="202"/>
      <c r="H16" s="202"/>
      <c r="I16" s="202"/>
      <c r="J16" s="202" t="s">
        <v>768</v>
      </c>
      <c r="K16" s="202" t="s">
        <v>800</v>
      </c>
      <c r="L16" s="202" t="s">
        <v>842</v>
      </c>
      <c r="O16" s="177" t="s">
        <v>1586</v>
      </c>
    </row>
    <row r="17" spans="1:15">
      <c r="A17" s="78">
        <v>3</v>
      </c>
      <c r="B17" s="57" t="s">
        <v>495</v>
      </c>
      <c r="C17" s="819" t="s">
        <v>496</v>
      </c>
      <c r="D17" s="881" t="s">
        <v>807</v>
      </c>
      <c r="E17" s="161" t="s">
        <v>97</v>
      </c>
      <c r="F17" s="288">
        <v>2000</v>
      </c>
      <c r="G17" s="288">
        <v>2000</v>
      </c>
      <c r="H17" s="288">
        <v>2000</v>
      </c>
      <c r="I17" s="288">
        <v>2000</v>
      </c>
      <c r="J17" s="191" t="s">
        <v>808</v>
      </c>
      <c r="K17" s="192" t="s">
        <v>804</v>
      </c>
      <c r="L17" s="191" t="s">
        <v>841</v>
      </c>
      <c r="O17" s="177" t="s">
        <v>1590</v>
      </c>
    </row>
    <row r="18" spans="1:15">
      <c r="A18" s="80"/>
      <c r="B18" s="122" t="s">
        <v>498</v>
      </c>
      <c r="C18" s="821" t="s">
        <v>499</v>
      </c>
      <c r="D18" s="882" t="s">
        <v>983</v>
      </c>
      <c r="E18" s="143"/>
      <c r="F18" s="289"/>
      <c r="G18" s="289"/>
      <c r="H18" s="289"/>
      <c r="I18" s="289"/>
      <c r="J18" s="202" t="s">
        <v>809</v>
      </c>
      <c r="K18" s="203" t="s">
        <v>499</v>
      </c>
      <c r="L18" s="202" t="s">
        <v>842</v>
      </c>
    </row>
    <row r="19" spans="1:15">
      <c r="A19" s="78">
        <v>4</v>
      </c>
      <c r="B19" s="110" t="s">
        <v>3042</v>
      </c>
      <c r="C19" s="100" t="s">
        <v>715</v>
      </c>
      <c r="D19" s="45" t="s">
        <v>806</v>
      </c>
      <c r="E19" s="161" t="s">
        <v>97</v>
      </c>
      <c r="F19" s="288">
        <v>10000</v>
      </c>
      <c r="G19" s="288">
        <v>10000</v>
      </c>
      <c r="H19" s="288">
        <v>10000</v>
      </c>
      <c r="I19" s="288">
        <v>10000</v>
      </c>
      <c r="J19" s="197" t="s">
        <v>810</v>
      </c>
      <c r="K19" s="110" t="s">
        <v>814</v>
      </c>
      <c r="L19" s="191" t="s">
        <v>841</v>
      </c>
    </row>
    <row r="20" spans="1:15">
      <c r="A20" s="80"/>
      <c r="B20" s="54" t="s">
        <v>3043</v>
      </c>
      <c r="C20" s="42" t="s">
        <v>716</v>
      </c>
      <c r="D20" s="143" t="s">
        <v>500</v>
      </c>
      <c r="E20" s="143"/>
      <c r="F20" s="289"/>
      <c r="G20" s="289"/>
      <c r="H20" s="289"/>
      <c r="I20" s="289"/>
      <c r="J20" s="202" t="s">
        <v>811</v>
      </c>
      <c r="K20" s="202" t="s">
        <v>815</v>
      </c>
      <c r="L20" s="202" t="s">
        <v>842</v>
      </c>
    </row>
    <row r="22" spans="1:15">
      <c r="L22" s="593">
        <v>97</v>
      </c>
    </row>
    <row r="23" spans="1:15">
      <c r="A23" s="78"/>
      <c r="B23" s="191"/>
      <c r="C23" s="179"/>
      <c r="D23" s="180" t="s">
        <v>278</v>
      </c>
      <c r="E23" s="1884" t="s">
        <v>279</v>
      </c>
      <c r="F23" s="1885"/>
      <c r="G23" s="1885"/>
      <c r="H23" s="1885"/>
      <c r="I23" s="1886"/>
      <c r="J23" s="180" t="s">
        <v>281</v>
      </c>
      <c r="K23" s="180" t="s">
        <v>283</v>
      </c>
      <c r="L23" s="181" t="s">
        <v>285</v>
      </c>
    </row>
    <row r="24" spans="1:15">
      <c r="A24" s="182" t="s">
        <v>276</v>
      </c>
      <c r="B24" s="183" t="s">
        <v>95</v>
      </c>
      <c r="C24" s="182" t="s">
        <v>277</v>
      </c>
      <c r="D24" s="183" t="s">
        <v>286</v>
      </c>
      <c r="E24" s="180">
        <v>2561</v>
      </c>
      <c r="F24" s="180">
        <v>2562</v>
      </c>
      <c r="G24" s="180">
        <v>2563</v>
      </c>
      <c r="H24" s="180">
        <v>2564</v>
      </c>
      <c r="I24" s="180">
        <v>2565</v>
      </c>
      <c r="J24" s="182" t="s">
        <v>282</v>
      </c>
      <c r="K24" s="182" t="s">
        <v>284</v>
      </c>
      <c r="L24" s="183" t="s">
        <v>329</v>
      </c>
    </row>
    <row r="25" spans="1:15">
      <c r="A25" s="184"/>
      <c r="B25" s="932"/>
      <c r="C25" s="184"/>
      <c r="D25" s="932" t="s">
        <v>287</v>
      </c>
      <c r="E25" s="184" t="s">
        <v>280</v>
      </c>
      <c r="F25" s="184" t="s">
        <v>280</v>
      </c>
      <c r="G25" s="184" t="s">
        <v>280</v>
      </c>
      <c r="H25" s="184" t="s">
        <v>280</v>
      </c>
      <c r="I25" s="184" t="s">
        <v>280</v>
      </c>
      <c r="J25" s="184"/>
      <c r="K25" s="184"/>
      <c r="L25" s="932" t="s">
        <v>330</v>
      </c>
    </row>
    <row r="26" spans="1:15">
      <c r="A26" s="78">
        <v>5</v>
      </c>
      <c r="B26" s="110" t="s">
        <v>3044</v>
      </c>
      <c r="C26" s="192" t="s">
        <v>502</v>
      </c>
      <c r="D26" s="45" t="s">
        <v>501</v>
      </c>
      <c r="E26" s="161" t="s">
        <v>97</v>
      </c>
      <c r="F26" s="158">
        <v>200000</v>
      </c>
      <c r="G26" s="158">
        <v>200000</v>
      </c>
      <c r="H26" s="158">
        <v>200000</v>
      </c>
      <c r="I26" s="158">
        <v>200000</v>
      </c>
      <c r="J26" s="197" t="s">
        <v>797</v>
      </c>
      <c r="K26" s="192" t="s">
        <v>817</v>
      </c>
      <c r="L26" s="191" t="s">
        <v>841</v>
      </c>
    </row>
    <row r="27" spans="1:15">
      <c r="A27" s="79"/>
      <c r="B27" s="54" t="s">
        <v>3045</v>
      </c>
      <c r="C27" s="203" t="s">
        <v>503</v>
      </c>
      <c r="D27" s="143"/>
      <c r="E27" s="143"/>
      <c r="F27" s="289"/>
      <c r="G27" s="289"/>
      <c r="H27" s="289"/>
      <c r="I27" s="289"/>
      <c r="J27" s="202" t="s">
        <v>768</v>
      </c>
      <c r="K27" s="203" t="s">
        <v>503</v>
      </c>
      <c r="L27" s="202" t="s">
        <v>842</v>
      </c>
    </row>
    <row r="28" spans="1:15">
      <c r="A28" s="78">
        <v>6</v>
      </c>
      <c r="B28" s="110" t="s">
        <v>3046</v>
      </c>
      <c r="C28" s="192" t="s">
        <v>502</v>
      </c>
      <c r="D28" s="45" t="s">
        <v>501</v>
      </c>
      <c r="E28" s="156" t="s">
        <v>97</v>
      </c>
      <c r="F28" s="190">
        <v>300000</v>
      </c>
      <c r="G28" s="190">
        <v>300000</v>
      </c>
      <c r="H28" s="190">
        <v>300000</v>
      </c>
      <c r="I28" s="190">
        <v>300000</v>
      </c>
      <c r="J28" s="191" t="s">
        <v>797</v>
      </c>
      <c r="K28" s="192" t="s">
        <v>817</v>
      </c>
      <c r="L28" s="191" t="s">
        <v>841</v>
      </c>
    </row>
    <row r="29" spans="1:15">
      <c r="A29" s="80"/>
      <c r="B29" s="53" t="s">
        <v>3047</v>
      </c>
      <c r="C29" s="196" t="s">
        <v>503</v>
      </c>
      <c r="D29" s="143"/>
      <c r="E29" s="143"/>
      <c r="F29" s="202"/>
      <c r="G29" s="202"/>
      <c r="H29" s="202"/>
      <c r="I29" s="202"/>
      <c r="J29" s="202" t="s">
        <v>768</v>
      </c>
      <c r="K29" s="203" t="s">
        <v>503</v>
      </c>
      <c r="L29" s="202" t="s">
        <v>842</v>
      </c>
    </row>
    <row r="30" spans="1:15">
      <c r="A30" s="78">
        <v>7</v>
      </c>
      <c r="B30" s="110" t="s">
        <v>3048</v>
      </c>
      <c r="C30" s="100" t="s">
        <v>3050</v>
      </c>
      <c r="D30" s="107" t="s">
        <v>818</v>
      </c>
      <c r="E30" s="161" t="s">
        <v>97</v>
      </c>
      <c r="F30" s="190">
        <v>100000</v>
      </c>
      <c r="G30" s="190">
        <v>100000</v>
      </c>
      <c r="H30" s="190">
        <v>100000</v>
      </c>
      <c r="I30" s="190">
        <v>100000</v>
      </c>
      <c r="J30" s="191" t="s">
        <v>795</v>
      </c>
      <c r="K30" s="192" t="s">
        <v>819</v>
      </c>
      <c r="L30" s="191" t="s">
        <v>841</v>
      </c>
      <c r="N30" s="178" t="s">
        <v>2125</v>
      </c>
    </row>
    <row r="31" spans="1:15">
      <c r="A31" s="79"/>
      <c r="B31" s="53" t="s">
        <v>3049</v>
      </c>
      <c r="C31" s="41" t="s">
        <v>521</v>
      </c>
      <c r="D31" s="108"/>
      <c r="E31" s="205"/>
      <c r="F31" s="205"/>
      <c r="G31" s="205"/>
      <c r="H31" s="205"/>
      <c r="I31" s="205"/>
      <c r="J31" s="197" t="s">
        <v>526</v>
      </c>
      <c r="K31" s="196" t="s">
        <v>521</v>
      </c>
      <c r="L31" s="197"/>
    </row>
    <row r="32" spans="1:15">
      <c r="A32" s="80"/>
      <c r="B32" s="54" t="s">
        <v>323</v>
      </c>
      <c r="C32" s="42"/>
      <c r="D32" s="120"/>
      <c r="E32" s="202"/>
      <c r="F32" s="202"/>
      <c r="G32" s="202"/>
      <c r="H32" s="202"/>
      <c r="I32" s="202"/>
      <c r="J32" s="202" t="s">
        <v>768</v>
      </c>
      <c r="K32" s="203"/>
      <c r="L32" s="202" t="s">
        <v>842</v>
      </c>
      <c r="M32" s="542"/>
    </row>
    <row r="33" spans="1:13">
      <c r="A33" s="79">
        <v>8</v>
      </c>
      <c r="B33" s="58" t="s">
        <v>596</v>
      </c>
      <c r="C33" s="998" t="s">
        <v>1956</v>
      </c>
      <c r="D33" s="191" t="s">
        <v>805</v>
      </c>
      <c r="E33" s="790" t="s">
        <v>97</v>
      </c>
      <c r="F33" s="215">
        <v>10000</v>
      </c>
      <c r="G33" s="215">
        <v>10000</v>
      </c>
      <c r="H33" s="215">
        <v>10000</v>
      </c>
      <c r="I33" s="215">
        <v>10000</v>
      </c>
      <c r="J33" s="163" t="s">
        <v>820</v>
      </c>
      <c r="K33" s="251" t="s">
        <v>973</v>
      </c>
      <c r="L33" s="191" t="s">
        <v>1074</v>
      </c>
    </row>
    <row r="34" spans="1:13">
      <c r="A34" s="79"/>
      <c r="B34" s="253"/>
      <c r="C34" s="999" t="s">
        <v>1957</v>
      </c>
      <c r="D34" s="202"/>
      <c r="E34" s="80"/>
      <c r="F34" s="199"/>
      <c r="G34" s="199"/>
      <c r="H34" s="199"/>
      <c r="I34" s="199"/>
      <c r="J34" s="146" t="s">
        <v>768</v>
      </c>
      <c r="K34" s="252" t="s">
        <v>974</v>
      </c>
      <c r="L34" s="202" t="s">
        <v>842</v>
      </c>
    </row>
    <row r="35" spans="1:13">
      <c r="A35" s="78">
        <v>9</v>
      </c>
      <c r="B35" s="911" t="s">
        <v>3041</v>
      </c>
      <c r="C35" s="41" t="s">
        <v>1601</v>
      </c>
      <c r="D35" s="108" t="s">
        <v>2710</v>
      </c>
      <c r="E35" s="294" t="s">
        <v>97</v>
      </c>
      <c r="F35" s="238">
        <v>20000</v>
      </c>
      <c r="G35" s="238">
        <v>20000</v>
      </c>
      <c r="H35" s="238">
        <v>20000</v>
      </c>
      <c r="I35" s="238">
        <v>20000</v>
      </c>
      <c r="J35" s="144" t="s">
        <v>802</v>
      </c>
      <c r="K35" s="197" t="s">
        <v>792</v>
      </c>
      <c r="L35" s="193" t="s">
        <v>841</v>
      </c>
      <c r="M35" s="179" t="s">
        <v>1603</v>
      </c>
    </row>
    <row r="36" spans="1:13">
      <c r="A36" s="79"/>
      <c r="B36" s="911" t="s">
        <v>1600</v>
      </c>
      <c r="C36" s="41" t="s">
        <v>1602</v>
      </c>
      <c r="D36" s="109" t="s">
        <v>285</v>
      </c>
      <c r="E36" s="79"/>
      <c r="F36" s="193"/>
      <c r="G36" s="193"/>
      <c r="H36" s="193"/>
      <c r="I36" s="193"/>
      <c r="J36" s="144" t="s">
        <v>801</v>
      </c>
      <c r="K36" s="197" t="s">
        <v>539</v>
      </c>
      <c r="L36" s="193" t="s">
        <v>842</v>
      </c>
      <c r="M36" s="193" t="s">
        <v>1604</v>
      </c>
    </row>
    <row r="37" spans="1:13">
      <c r="A37" s="1236" t="s">
        <v>26</v>
      </c>
      <c r="B37" s="1236" t="s">
        <v>3434</v>
      </c>
      <c r="C37" s="281" t="s">
        <v>97</v>
      </c>
      <c r="D37" s="281" t="s">
        <v>97</v>
      </c>
      <c r="E37" s="287"/>
      <c r="F37" s="286">
        <f>SUM(F35:F36,F33,F30,F28,F26,F20,F19,F17,F15,F12)</f>
        <v>752000</v>
      </c>
      <c r="G37" s="286">
        <f t="shared" ref="G37:I37" si="0">SUM(G35:G36,G33,G30,G28,G26,G20,G19,G17,G15,G12)</f>
        <v>752000</v>
      </c>
      <c r="H37" s="286">
        <f t="shared" si="0"/>
        <v>752000</v>
      </c>
      <c r="I37" s="286">
        <f t="shared" si="0"/>
        <v>752000</v>
      </c>
      <c r="J37" s="281" t="s">
        <v>97</v>
      </c>
      <c r="K37" s="281" t="s">
        <v>97</v>
      </c>
      <c r="L37" s="281" t="s">
        <v>97</v>
      </c>
      <c r="M37" s="994"/>
    </row>
    <row r="38" spans="1:13">
      <c r="A38" s="1228"/>
      <c r="B38" s="43"/>
      <c r="C38" s="51"/>
      <c r="D38" s="112"/>
      <c r="E38" s="1227"/>
      <c r="F38" s="237"/>
      <c r="G38" s="237"/>
      <c r="H38" s="237"/>
      <c r="I38" s="237"/>
      <c r="J38" s="144"/>
      <c r="K38" s="196"/>
      <c r="L38" s="237"/>
      <c r="M38" s="63"/>
    </row>
    <row r="39" spans="1:13">
      <c r="A39" s="1227"/>
      <c r="B39" s="43"/>
      <c r="C39" s="51"/>
      <c r="D39" s="112"/>
      <c r="E39" s="762"/>
      <c r="F39" s="196"/>
      <c r="G39" s="196"/>
      <c r="H39" s="196"/>
      <c r="I39" s="196"/>
      <c r="J39" s="196"/>
      <c r="K39" s="196"/>
      <c r="L39" s="196"/>
    </row>
    <row r="40" spans="1:13">
      <c r="A40" s="1227"/>
      <c r="B40" s="43"/>
      <c r="C40" s="51"/>
      <c r="D40" s="51"/>
      <c r="E40" s="714"/>
      <c r="F40" s="172"/>
      <c r="G40" s="172"/>
      <c r="H40" s="172"/>
      <c r="I40" s="172"/>
      <c r="J40" s="196"/>
      <c r="K40" s="196"/>
      <c r="L40" s="196"/>
    </row>
    <row r="42" spans="1:13">
      <c r="M42" s="1323"/>
    </row>
    <row r="43" spans="1:13">
      <c r="A43" s="1227"/>
      <c r="B43" s="43"/>
      <c r="C43" s="51"/>
      <c r="D43" s="51"/>
      <c r="E43" s="196"/>
      <c r="F43" s="196"/>
      <c r="G43" s="196"/>
      <c r="H43" s="196"/>
      <c r="I43" s="196"/>
      <c r="J43" s="196"/>
      <c r="K43" s="196"/>
      <c r="L43" s="593">
        <v>98</v>
      </c>
    </row>
    <row r="44" spans="1:13">
      <c r="B44" s="968" t="s">
        <v>1961</v>
      </c>
    </row>
    <row r="45" spans="1:13">
      <c r="A45" s="78"/>
      <c r="B45" s="191"/>
      <c r="C45" s="179"/>
      <c r="D45" s="180" t="s">
        <v>278</v>
      </c>
      <c r="E45" s="1884" t="s">
        <v>279</v>
      </c>
      <c r="F45" s="1885"/>
      <c r="G45" s="1885"/>
      <c r="H45" s="1885"/>
      <c r="I45" s="1886"/>
      <c r="J45" s="180" t="s">
        <v>281</v>
      </c>
      <c r="K45" s="180" t="s">
        <v>283</v>
      </c>
      <c r="L45" s="181" t="s">
        <v>285</v>
      </c>
    </row>
    <row r="46" spans="1:13">
      <c r="A46" s="182" t="s">
        <v>276</v>
      </c>
      <c r="B46" s="183" t="s">
        <v>95</v>
      </c>
      <c r="C46" s="182" t="s">
        <v>277</v>
      </c>
      <c r="D46" s="183" t="s">
        <v>286</v>
      </c>
      <c r="E46" s="180">
        <v>2561</v>
      </c>
      <c r="F46" s="180">
        <v>2562</v>
      </c>
      <c r="G46" s="180">
        <v>2563</v>
      </c>
      <c r="H46" s="180">
        <v>2564</v>
      </c>
      <c r="I46" s="180">
        <v>2565</v>
      </c>
      <c r="J46" s="182" t="s">
        <v>282</v>
      </c>
      <c r="K46" s="182" t="s">
        <v>284</v>
      </c>
      <c r="L46" s="183" t="s">
        <v>329</v>
      </c>
    </row>
    <row r="47" spans="1:13" ht="20.25" customHeight="1">
      <c r="A47" s="184"/>
      <c r="B47" s="932"/>
      <c r="C47" s="184"/>
      <c r="D47" s="184" t="s">
        <v>287</v>
      </c>
      <c r="E47" s="184" t="s">
        <v>280</v>
      </c>
      <c r="F47" s="184" t="s">
        <v>280</v>
      </c>
      <c r="G47" s="184" t="s">
        <v>280</v>
      </c>
      <c r="H47" s="184" t="s">
        <v>280</v>
      </c>
      <c r="I47" s="184" t="s">
        <v>280</v>
      </c>
      <c r="J47" s="184"/>
      <c r="K47" s="184"/>
      <c r="L47" s="183" t="s">
        <v>330</v>
      </c>
    </row>
    <row r="48" spans="1:13" ht="29.25" customHeight="1">
      <c r="A48" s="78">
        <v>1</v>
      </c>
      <c r="B48" s="191" t="s">
        <v>826</v>
      </c>
      <c r="C48" s="710" t="s">
        <v>512</v>
      </c>
      <c r="D48" s="191" t="s">
        <v>1638</v>
      </c>
      <c r="E48" s="161" t="s">
        <v>97</v>
      </c>
      <c r="F48" s="190">
        <v>20000</v>
      </c>
      <c r="G48" s="190">
        <v>20000</v>
      </c>
      <c r="H48" s="190">
        <v>20000</v>
      </c>
      <c r="I48" s="190">
        <v>20000</v>
      </c>
      <c r="J48" s="145" t="s">
        <v>820</v>
      </c>
      <c r="K48" s="191" t="s">
        <v>828</v>
      </c>
      <c r="L48" s="191" t="s">
        <v>841</v>
      </c>
    </row>
    <row r="49" spans="1:14" ht="29.25" customHeight="1">
      <c r="A49" s="79"/>
      <c r="B49" s="202" t="s">
        <v>471</v>
      </c>
      <c r="C49" s="715" t="s">
        <v>513</v>
      </c>
      <c r="D49" s="197"/>
      <c r="E49" s="143"/>
      <c r="F49" s="202"/>
      <c r="G49" s="202"/>
      <c r="H49" s="202"/>
      <c r="I49" s="202"/>
      <c r="J49" s="146" t="s">
        <v>768</v>
      </c>
      <c r="K49" s="202" t="s">
        <v>829</v>
      </c>
      <c r="L49" s="197" t="s">
        <v>842</v>
      </c>
    </row>
    <row r="50" spans="1:14">
      <c r="A50" s="78">
        <v>2</v>
      </c>
      <c r="B50" s="191" t="s">
        <v>3051</v>
      </c>
      <c r="C50" s="114" t="s">
        <v>3053</v>
      </c>
      <c r="D50" s="191" t="s">
        <v>514</v>
      </c>
      <c r="E50" s="161" t="s">
        <v>97</v>
      </c>
      <c r="F50" s="158">
        <v>30000</v>
      </c>
      <c r="G50" s="158">
        <v>30000</v>
      </c>
      <c r="H50" s="158">
        <v>30000</v>
      </c>
      <c r="I50" s="158">
        <v>30000</v>
      </c>
      <c r="J50" s="145" t="s">
        <v>820</v>
      </c>
      <c r="K50" s="191" t="s">
        <v>828</v>
      </c>
      <c r="L50" s="191" t="s">
        <v>841</v>
      </c>
    </row>
    <row r="51" spans="1:14">
      <c r="A51" s="80"/>
      <c r="B51" s="202" t="s">
        <v>3052</v>
      </c>
      <c r="C51" s="102" t="s">
        <v>3054</v>
      </c>
      <c r="D51" s="202"/>
      <c r="E51" s="143"/>
      <c r="F51" s="159"/>
      <c r="G51" s="159"/>
      <c r="H51" s="159"/>
      <c r="I51" s="159"/>
      <c r="J51" s="146" t="s">
        <v>768</v>
      </c>
      <c r="K51" s="202" t="s">
        <v>829</v>
      </c>
      <c r="L51" s="202" t="s">
        <v>842</v>
      </c>
    </row>
    <row r="52" spans="1:14">
      <c r="A52" s="79">
        <v>3</v>
      </c>
      <c r="B52" s="191" t="s">
        <v>515</v>
      </c>
      <c r="C52" s="710" t="s">
        <v>3066</v>
      </c>
      <c r="D52" s="191" t="s">
        <v>497</v>
      </c>
      <c r="E52" s="161" t="s">
        <v>97</v>
      </c>
      <c r="F52" s="190">
        <v>20000</v>
      </c>
      <c r="G52" s="190">
        <v>20000</v>
      </c>
      <c r="H52" s="190">
        <v>20000</v>
      </c>
      <c r="I52" s="190">
        <v>20000</v>
      </c>
      <c r="J52" s="145" t="s">
        <v>820</v>
      </c>
      <c r="K52" s="191" t="s">
        <v>828</v>
      </c>
      <c r="L52" s="191" t="s">
        <v>841</v>
      </c>
      <c r="M52" s="542"/>
    </row>
    <row r="53" spans="1:14" ht="21.75" customHeight="1">
      <c r="A53" s="79"/>
      <c r="B53" s="202"/>
      <c r="C53" s="715" t="s">
        <v>3067</v>
      </c>
      <c r="D53" s="202"/>
      <c r="E53" s="143"/>
      <c r="F53" s="202"/>
      <c r="G53" s="202"/>
      <c r="H53" s="202"/>
      <c r="I53" s="202"/>
      <c r="J53" s="146" t="s">
        <v>768</v>
      </c>
      <c r="K53" s="202" t="s">
        <v>829</v>
      </c>
      <c r="L53" s="197" t="s">
        <v>842</v>
      </c>
    </row>
    <row r="54" spans="1:14">
      <c r="A54" s="78">
        <v>4</v>
      </c>
      <c r="B54" s="1003" t="s">
        <v>524</v>
      </c>
      <c r="C54" s="198" t="s">
        <v>525</v>
      </c>
      <c r="D54" s="191" t="s">
        <v>983</v>
      </c>
      <c r="E54" s="161" t="s">
        <v>97</v>
      </c>
      <c r="F54" s="190">
        <v>20000</v>
      </c>
      <c r="G54" s="190">
        <v>20000</v>
      </c>
      <c r="H54" s="190">
        <v>20000</v>
      </c>
      <c r="I54" s="190">
        <v>20000</v>
      </c>
      <c r="J54" s="145" t="s">
        <v>820</v>
      </c>
      <c r="K54" s="191" t="s">
        <v>828</v>
      </c>
      <c r="L54" s="191" t="s">
        <v>841</v>
      </c>
      <c r="M54" s="542"/>
    </row>
    <row r="55" spans="1:14">
      <c r="A55" s="80"/>
      <c r="B55" s="202" t="s">
        <v>526</v>
      </c>
      <c r="C55" s="201" t="s">
        <v>527</v>
      </c>
      <c r="D55" s="202"/>
      <c r="E55" s="143"/>
      <c r="F55" s="202"/>
      <c r="G55" s="202"/>
      <c r="H55" s="202"/>
      <c r="I55" s="202"/>
      <c r="J55" s="146" t="s">
        <v>768</v>
      </c>
      <c r="K55" s="202" t="s">
        <v>829</v>
      </c>
      <c r="L55" s="202" t="s">
        <v>842</v>
      </c>
    </row>
    <row r="56" spans="1:14" ht="21" customHeight="1">
      <c r="A56" s="78">
        <v>5</v>
      </c>
      <c r="B56" s="110" t="s">
        <v>3061</v>
      </c>
      <c r="C56" s="50" t="s">
        <v>2098</v>
      </c>
      <c r="D56" s="101" t="s">
        <v>497</v>
      </c>
      <c r="E56" s="161" t="s">
        <v>97</v>
      </c>
      <c r="F56" s="161">
        <v>2000</v>
      </c>
      <c r="G56" s="161">
        <v>2000</v>
      </c>
      <c r="H56" s="161">
        <v>2000</v>
      </c>
      <c r="I56" s="161">
        <v>2000</v>
      </c>
      <c r="J56" s="145" t="s">
        <v>820</v>
      </c>
      <c r="K56" s="164" t="s">
        <v>2100</v>
      </c>
      <c r="L56" s="191" t="s">
        <v>841</v>
      </c>
    </row>
    <row r="57" spans="1:14">
      <c r="A57" s="80"/>
      <c r="B57" s="54" t="s">
        <v>3062</v>
      </c>
      <c r="C57" s="52" t="s">
        <v>2099</v>
      </c>
      <c r="D57" s="103"/>
      <c r="E57" s="143"/>
      <c r="F57" s="143"/>
      <c r="G57" s="143"/>
      <c r="H57" s="143"/>
      <c r="I57" s="143"/>
      <c r="J57" s="146" t="s">
        <v>768</v>
      </c>
      <c r="K57" s="160" t="s">
        <v>2101</v>
      </c>
      <c r="L57" s="202" t="s">
        <v>842</v>
      </c>
    </row>
    <row r="58" spans="1:14">
      <c r="A58" s="79">
        <v>6</v>
      </c>
      <c r="B58" s="53" t="s">
        <v>3059</v>
      </c>
      <c r="C58" s="53" t="s">
        <v>3064</v>
      </c>
      <c r="D58" s="109" t="s">
        <v>497</v>
      </c>
      <c r="E58" s="161" t="s">
        <v>97</v>
      </c>
      <c r="F58" s="156">
        <v>20000</v>
      </c>
      <c r="G58" s="156">
        <v>10000</v>
      </c>
      <c r="H58" s="156">
        <v>10000</v>
      </c>
      <c r="I58" s="156">
        <v>10000</v>
      </c>
      <c r="J58" s="717" t="s">
        <v>820</v>
      </c>
      <c r="K58" s="164" t="s">
        <v>843</v>
      </c>
      <c r="L58" s="191" t="s">
        <v>841</v>
      </c>
    </row>
    <row r="59" spans="1:14">
      <c r="A59" s="79"/>
      <c r="B59" s="54" t="s">
        <v>3060</v>
      </c>
      <c r="C59" s="54" t="s">
        <v>3065</v>
      </c>
      <c r="D59" s="103"/>
      <c r="E59" s="143"/>
      <c r="F59" s="46"/>
      <c r="G59" s="46"/>
      <c r="H59" s="46"/>
      <c r="I59" s="46"/>
      <c r="J59" s="1004" t="s">
        <v>768</v>
      </c>
      <c r="K59" s="160" t="s">
        <v>844</v>
      </c>
      <c r="L59" s="197" t="s">
        <v>842</v>
      </c>
    </row>
    <row r="60" spans="1:14">
      <c r="A60" s="78">
        <v>7</v>
      </c>
      <c r="B60" s="110" t="s">
        <v>1636</v>
      </c>
      <c r="C60" s="1001" t="s">
        <v>528</v>
      </c>
      <c r="D60" s="101" t="s">
        <v>497</v>
      </c>
      <c r="E60" s="161" t="s">
        <v>97</v>
      </c>
      <c r="F60" s="190">
        <v>25000</v>
      </c>
      <c r="G60" s="190">
        <v>25000</v>
      </c>
      <c r="H60" s="190">
        <v>25000</v>
      </c>
      <c r="I60" s="190">
        <v>25000</v>
      </c>
      <c r="J60" s="717" t="s">
        <v>820</v>
      </c>
      <c r="K60" s="191" t="s">
        <v>845</v>
      </c>
      <c r="L60" s="191" t="s">
        <v>841</v>
      </c>
    </row>
    <row r="61" spans="1:14" ht="20.25" customHeight="1">
      <c r="A61" s="80"/>
      <c r="B61" s="54" t="s">
        <v>1637</v>
      </c>
      <c r="C61" s="1000" t="s">
        <v>529</v>
      </c>
      <c r="D61" s="103"/>
      <c r="E61" s="143"/>
      <c r="F61" s="202"/>
      <c r="G61" s="202"/>
      <c r="H61" s="202"/>
      <c r="I61" s="202"/>
      <c r="J61" s="1004" t="s">
        <v>768</v>
      </c>
      <c r="K61" s="202" t="s">
        <v>846</v>
      </c>
      <c r="L61" s="202" t="s">
        <v>842</v>
      </c>
      <c r="N61" s="597"/>
    </row>
    <row r="62" spans="1:14">
      <c r="A62" s="78">
        <v>8</v>
      </c>
      <c r="B62" s="110" t="s">
        <v>2144</v>
      </c>
      <c r="C62" s="114" t="s">
        <v>3068</v>
      </c>
      <c r="D62" s="1238" t="s">
        <v>501</v>
      </c>
      <c r="E62" s="161" t="s">
        <v>97</v>
      </c>
      <c r="F62" s="288">
        <v>2000</v>
      </c>
      <c r="G62" s="288">
        <v>2000</v>
      </c>
      <c r="H62" s="288">
        <v>2000</v>
      </c>
      <c r="I62" s="288">
        <v>2000</v>
      </c>
      <c r="J62" s="191" t="s">
        <v>797</v>
      </c>
      <c r="K62" s="192" t="s">
        <v>816</v>
      </c>
      <c r="L62" s="191" t="s">
        <v>841</v>
      </c>
    </row>
    <row r="63" spans="1:14">
      <c r="A63" s="80"/>
      <c r="B63" s="54"/>
      <c r="C63" s="42" t="s">
        <v>3063</v>
      </c>
      <c r="D63" s="147"/>
      <c r="E63" s="289"/>
      <c r="F63" s="289"/>
      <c r="G63" s="289"/>
      <c r="H63" s="289"/>
      <c r="I63" s="289"/>
      <c r="J63" s="202" t="s">
        <v>768</v>
      </c>
      <c r="K63" s="203"/>
      <c r="L63" s="202" t="s">
        <v>842</v>
      </c>
    </row>
    <row r="64" spans="1:14">
      <c r="A64" s="1227"/>
      <c r="B64" s="43"/>
      <c r="C64" s="51"/>
      <c r="D64" s="762"/>
      <c r="E64" s="601"/>
      <c r="F64" s="601"/>
      <c r="G64" s="601"/>
      <c r="H64" s="601"/>
      <c r="I64" s="601"/>
      <c r="J64" s="196"/>
      <c r="K64" s="196"/>
      <c r="L64" s="593">
        <v>99</v>
      </c>
      <c r="M64" s="1225"/>
    </row>
    <row r="65" spans="1:14">
      <c r="A65" s="1227"/>
      <c r="B65" s="43"/>
      <c r="C65" s="51"/>
      <c r="D65" s="762"/>
      <c r="E65" s="601"/>
      <c r="F65" s="601"/>
      <c r="G65" s="601"/>
      <c r="H65" s="601"/>
      <c r="I65" s="601"/>
      <c r="J65" s="196"/>
      <c r="K65" s="196"/>
      <c r="L65" s="196"/>
      <c r="M65" s="1225"/>
    </row>
    <row r="66" spans="1:14" ht="21.95" customHeight="1">
      <c r="A66" s="78"/>
      <c r="B66" s="191"/>
      <c r="C66" s="179"/>
      <c r="D66" s="180" t="s">
        <v>278</v>
      </c>
      <c r="E66" s="1884" t="s">
        <v>279</v>
      </c>
      <c r="F66" s="1885"/>
      <c r="G66" s="1885"/>
      <c r="H66" s="1885"/>
      <c r="I66" s="1886"/>
      <c r="J66" s="180" t="s">
        <v>281</v>
      </c>
      <c r="K66" s="180" t="s">
        <v>283</v>
      </c>
      <c r="L66" s="181" t="s">
        <v>285</v>
      </c>
    </row>
    <row r="67" spans="1:14" ht="21.95" customHeight="1">
      <c r="A67" s="182" t="s">
        <v>276</v>
      </c>
      <c r="B67" s="183" t="s">
        <v>95</v>
      </c>
      <c r="C67" s="182" t="s">
        <v>277</v>
      </c>
      <c r="D67" s="183" t="s">
        <v>286</v>
      </c>
      <c r="E67" s="180">
        <v>2561</v>
      </c>
      <c r="F67" s="180">
        <v>2562</v>
      </c>
      <c r="G67" s="180">
        <v>2563</v>
      </c>
      <c r="H67" s="180">
        <v>2564</v>
      </c>
      <c r="I67" s="180">
        <v>2565</v>
      </c>
      <c r="J67" s="182" t="s">
        <v>282</v>
      </c>
      <c r="K67" s="182" t="s">
        <v>284</v>
      </c>
      <c r="L67" s="183" t="s">
        <v>329</v>
      </c>
      <c r="N67" s="178" t="s">
        <v>2114</v>
      </c>
    </row>
    <row r="68" spans="1:14" ht="21.95" customHeight="1">
      <c r="A68" s="184"/>
      <c r="B68" s="1235"/>
      <c r="C68" s="184"/>
      <c r="D68" s="184" t="s">
        <v>287</v>
      </c>
      <c r="E68" s="184" t="s">
        <v>280</v>
      </c>
      <c r="F68" s="184" t="s">
        <v>280</v>
      </c>
      <c r="G68" s="184" t="s">
        <v>280</v>
      </c>
      <c r="H68" s="184" t="s">
        <v>280</v>
      </c>
      <c r="I68" s="184" t="s">
        <v>280</v>
      </c>
      <c r="J68" s="184"/>
      <c r="K68" s="184"/>
      <c r="L68" s="1235" t="s">
        <v>330</v>
      </c>
    </row>
    <row r="69" spans="1:14">
      <c r="A69" s="78">
        <v>9</v>
      </c>
      <c r="B69" s="62" t="s">
        <v>3057</v>
      </c>
      <c r="C69" s="1002" t="s">
        <v>717</v>
      </c>
      <c r="D69" s="105" t="s">
        <v>740</v>
      </c>
      <c r="E69" s="161" t="s">
        <v>97</v>
      </c>
      <c r="F69" s="189">
        <v>5000</v>
      </c>
      <c r="G69" s="168">
        <v>5000</v>
      </c>
      <c r="H69" s="168">
        <v>5000</v>
      </c>
      <c r="I69" s="168">
        <v>5000</v>
      </c>
      <c r="J69" s="717" t="s">
        <v>820</v>
      </c>
      <c r="K69" s="192" t="s">
        <v>847</v>
      </c>
      <c r="L69" s="191" t="s">
        <v>841</v>
      </c>
      <c r="M69" s="542"/>
    </row>
    <row r="70" spans="1:14">
      <c r="A70" s="79"/>
      <c r="B70" s="911" t="s">
        <v>3058</v>
      </c>
      <c r="C70" s="119" t="s">
        <v>718</v>
      </c>
      <c r="D70" s="112"/>
      <c r="E70" s="46"/>
      <c r="F70" s="196"/>
      <c r="G70" s="44"/>
      <c r="H70" s="44"/>
      <c r="I70" s="44"/>
      <c r="J70" s="1005" t="s">
        <v>768</v>
      </c>
      <c r="K70" s="196" t="s">
        <v>848</v>
      </c>
      <c r="L70" s="197" t="s">
        <v>842</v>
      </c>
    </row>
    <row r="71" spans="1:14">
      <c r="A71" s="199"/>
      <c r="B71" s="912"/>
      <c r="C71" s="140" t="s">
        <v>301</v>
      </c>
      <c r="D71" s="106"/>
      <c r="E71" s="202"/>
      <c r="F71" s="203"/>
      <c r="G71" s="201"/>
      <c r="H71" s="201"/>
      <c r="I71" s="201"/>
      <c r="J71" s="146"/>
      <c r="K71" s="203"/>
      <c r="L71" s="202"/>
    </row>
    <row r="72" spans="1:14">
      <c r="A72" s="141">
        <v>10</v>
      </c>
      <c r="B72" s="110" t="s">
        <v>2711</v>
      </c>
      <c r="C72" s="100" t="s">
        <v>3082</v>
      </c>
      <c r="D72" s="107" t="s">
        <v>530</v>
      </c>
      <c r="E72" s="161" t="s">
        <v>97</v>
      </c>
      <c r="F72" s="190">
        <v>2000</v>
      </c>
      <c r="G72" s="190">
        <v>2000</v>
      </c>
      <c r="H72" s="190">
        <v>2000</v>
      </c>
      <c r="I72" s="190">
        <v>2000</v>
      </c>
      <c r="J72" s="191" t="s">
        <v>797</v>
      </c>
      <c r="K72" s="192" t="s">
        <v>2081</v>
      </c>
      <c r="L72" s="191" t="s">
        <v>841</v>
      </c>
      <c r="M72" s="674"/>
    </row>
    <row r="73" spans="1:14">
      <c r="A73" s="76"/>
      <c r="B73" s="54" t="s">
        <v>2712</v>
      </c>
      <c r="C73" s="42" t="s">
        <v>3081</v>
      </c>
      <c r="D73" s="120"/>
      <c r="E73" s="143"/>
      <c r="F73" s="202"/>
      <c r="G73" s="202"/>
      <c r="H73" s="202"/>
      <c r="I73" s="202"/>
      <c r="J73" s="202" t="s">
        <v>768</v>
      </c>
      <c r="K73" s="203" t="s">
        <v>2074</v>
      </c>
      <c r="L73" s="202" t="s">
        <v>842</v>
      </c>
    </row>
    <row r="74" spans="1:14">
      <c r="A74" s="78">
        <v>11</v>
      </c>
      <c r="B74" s="164" t="s">
        <v>2533</v>
      </c>
      <c r="C74" s="929" t="s">
        <v>2534</v>
      </c>
      <c r="D74" s="934" t="s">
        <v>2535</v>
      </c>
      <c r="E74" s="161" t="s">
        <v>97</v>
      </c>
      <c r="F74" s="161">
        <v>5000</v>
      </c>
      <c r="G74" s="161">
        <v>5000</v>
      </c>
      <c r="H74" s="161">
        <v>5000</v>
      </c>
      <c r="I74" s="161">
        <v>5000</v>
      </c>
      <c r="J74" s="45" t="s">
        <v>2536</v>
      </c>
      <c r="K74" s="930" t="s">
        <v>2537</v>
      </c>
      <c r="L74" s="45" t="s">
        <v>1862</v>
      </c>
      <c r="M74" s="995"/>
    </row>
    <row r="75" spans="1:14">
      <c r="A75" s="80"/>
      <c r="B75" s="160"/>
      <c r="C75" s="749" t="s">
        <v>2538</v>
      </c>
      <c r="D75" s="47" t="s">
        <v>2539</v>
      </c>
      <c r="E75" s="143"/>
      <c r="F75" s="143"/>
      <c r="G75" s="143"/>
      <c r="H75" s="143"/>
      <c r="I75" s="143"/>
      <c r="J75" s="143" t="s">
        <v>2540</v>
      </c>
      <c r="K75" s="751" t="s">
        <v>2541</v>
      </c>
      <c r="L75" s="143"/>
      <c r="M75" s="597"/>
    </row>
    <row r="76" spans="1:14">
      <c r="A76" s="925">
        <v>12</v>
      </c>
      <c r="B76" s="929" t="s">
        <v>2542</v>
      </c>
      <c r="C76" s="929" t="s">
        <v>2543</v>
      </c>
      <c r="D76" s="45" t="s">
        <v>2535</v>
      </c>
      <c r="E76" s="794" t="s">
        <v>97</v>
      </c>
      <c r="F76" s="161">
        <v>5000</v>
      </c>
      <c r="G76" s="161">
        <v>5000</v>
      </c>
      <c r="H76" s="161">
        <v>5000</v>
      </c>
      <c r="I76" s="161">
        <v>5000</v>
      </c>
      <c r="J76" s="45" t="s">
        <v>795</v>
      </c>
      <c r="K76" s="935" t="s">
        <v>2544</v>
      </c>
      <c r="L76" s="45" t="s">
        <v>1862</v>
      </c>
      <c r="M76" s="674"/>
    </row>
    <row r="77" spans="1:14">
      <c r="B77" s="748"/>
      <c r="C77" s="748" t="s">
        <v>2545</v>
      </c>
      <c r="D77" s="46" t="s">
        <v>2539</v>
      </c>
      <c r="E77" s="740"/>
      <c r="F77" s="46"/>
      <c r="G77" s="46"/>
      <c r="H77" s="46"/>
      <c r="I77" s="46"/>
      <c r="J77" s="46" t="s">
        <v>526</v>
      </c>
      <c r="K77" s="762" t="s">
        <v>2546</v>
      </c>
      <c r="L77" s="46"/>
      <c r="M77" s="674"/>
    </row>
    <row r="78" spans="1:14">
      <c r="B78" s="749"/>
      <c r="C78" s="749" t="s">
        <v>2547</v>
      </c>
      <c r="D78" s="143"/>
      <c r="E78" s="795"/>
      <c r="F78" s="143"/>
      <c r="G78" s="143"/>
      <c r="H78" s="143"/>
      <c r="I78" s="143"/>
      <c r="J78" s="143" t="s">
        <v>768</v>
      </c>
      <c r="K78" s="751" t="s">
        <v>2548</v>
      </c>
      <c r="L78" s="143"/>
      <c r="M78" s="20"/>
    </row>
    <row r="79" spans="1:14">
      <c r="A79" s="141">
        <v>13</v>
      </c>
      <c r="B79" s="164" t="s">
        <v>2549</v>
      </c>
      <c r="C79" s="929" t="s">
        <v>2550</v>
      </c>
      <c r="D79" s="934" t="s">
        <v>2535</v>
      </c>
      <c r="E79" s="161" t="s">
        <v>97</v>
      </c>
      <c r="F79" s="161">
        <v>2000</v>
      </c>
      <c r="G79" s="161">
        <v>2000</v>
      </c>
      <c r="H79" s="161">
        <v>2000</v>
      </c>
      <c r="I79" s="161">
        <v>2000</v>
      </c>
      <c r="J79" s="45" t="s">
        <v>2536</v>
      </c>
      <c r="K79" s="935" t="s">
        <v>2551</v>
      </c>
      <c r="L79" s="45" t="s">
        <v>1862</v>
      </c>
      <c r="M79" s="178"/>
    </row>
    <row r="80" spans="1:14">
      <c r="A80" s="226"/>
      <c r="B80" s="157"/>
      <c r="C80" s="748" t="s">
        <v>2552</v>
      </c>
      <c r="D80" s="48" t="s">
        <v>2539</v>
      </c>
      <c r="E80" s="46"/>
      <c r="F80" s="46"/>
      <c r="G80" s="46"/>
      <c r="H80" s="46"/>
      <c r="I80" s="46"/>
      <c r="J80" s="46" t="s">
        <v>2540</v>
      </c>
      <c r="K80" s="762" t="s">
        <v>2553</v>
      </c>
      <c r="L80" s="46"/>
      <c r="M80" s="178"/>
    </row>
    <row r="81" spans="1:13">
      <c r="A81" s="45">
        <v>14</v>
      </c>
      <c r="B81" s="164" t="s">
        <v>2554</v>
      </c>
      <c r="C81" s="929" t="s">
        <v>2555</v>
      </c>
      <c r="D81" s="934" t="s">
        <v>2535</v>
      </c>
      <c r="E81" s="161" t="s">
        <v>97</v>
      </c>
      <c r="F81" s="161">
        <v>5000</v>
      </c>
      <c r="G81" s="161">
        <v>5000</v>
      </c>
      <c r="H81" s="161">
        <v>5000</v>
      </c>
      <c r="I81" s="161">
        <v>5000</v>
      </c>
      <c r="J81" s="45" t="s">
        <v>795</v>
      </c>
      <c r="K81" s="931" t="s">
        <v>2556</v>
      </c>
      <c r="L81" s="45" t="s">
        <v>1862</v>
      </c>
      <c r="M81" s="178"/>
    </row>
    <row r="82" spans="1:13">
      <c r="A82" s="46"/>
      <c r="B82" s="157" t="s">
        <v>2557</v>
      </c>
      <c r="C82" s="748" t="s">
        <v>2558</v>
      </c>
      <c r="D82" s="48" t="s">
        <v>2539</v>
      </c>
      <c r="E82" s="46"/>
      <c r="F82" s="46"/>
      <c r="G82" s="46"/>
      <c r="H82" s="46"/>
      <c r="I82" s="46"/>
      <c r="J82" s="46" t="s">
        <v>526</v>
      </c>
      <c r="K82" s="945"/>
      <c r="L82" s="46"/>
      <c r="M82" s="178"/>
    </row>
    <row r="83" spans="1:13">
      <c r="A83" s="143"/>
      <c r="B83" s="160"/>
      <c r="C83" s="749" t="s">
        <v>2559</v>
      </c>
      <c r="D83" s="47"/>
      <c r="E83" s="143"/>
      <c r="F83" s="143"/>
      <c r="G83" s="143"/>
      <c r="H83" s="143"/>
      <c r="I83" s="143"/>
      <c r="J83" s="143" t="s">
        <v>768</v>
      </c>
      <c r="K83" s="752"/>
      <c r="L83" s="143"/>
      <c r="M83" s="178"/>
    </row>
    <row r="84" spans="1:13" s="237" customFormat="1">
      <c r="A84" s="78">
        <v>15</v>
      </c>
      <c r="B84" s="1007" t="s">
        <v>3239</v>
      </c>
      <c r="C84" s="114" t="s">
        <v>2054</v>
      </c>
      <c r="D84" s="145" t="s">
        <v>805</v>
      </c>
      <c r="E84" s="790" t="s">
        <v>97</v>
      </c>
      <c r="F84" s="683">
        <v>10000</v>
      </c>
      <c r="G84" s="683">
        <v>10000</v>
      </c>
      <c r="H84" s="683">
        <v>10000</v>
      </c>
      <c r="I84" s="683">
        <v>10000</v>
      </c>
      <c r="J84" s="145" t="s">
        <v>820</v>
      </c>
      <c r="K84" s="1144" t="s">
        <v>2055</v>
      </c>
      <c r="L84" s="584" t="s">
        <v>1074</v>
      </c>
    </row>
    <row r="85" spans="1:13" s="237" customFormat="1">
      <c r="A85" s="199"/>
      <c r="B85" s="1016" t="s">
        <v>323</v>
      </c>
      <c r="C85" s="102" t="s">
        <v>323</v>
      </c>
      <c r="D85" s="146"/>
      <c r="E85" s="80"/>
      <c r="F85" s="146"/>
      <c r="G85" s="146"/>
      <c r="H85" s="146"/>
      <c r="I85" s="146"/>
      <c r="J85" s="146" t="s">
        <v>768</v>
      </c>
      <c r="K85" s="1145" t="s">
        <v>2056</v>
      </c>
      <c r="L85" s="149" t="s">
        <v>842</v>
      </c>
    </row>
    <row r="86" spans="1:13" s="237" customFormat="1" ht="27">
      <c r="A86" s="762"/>
      <c r="B86" s="20"/>
      <c r="C86" s="20"/>
      <c r="D86" s="762"/>
      <c r="E86" s="762"/>
      <c r="F86" s="762"/>
      <c r="G86" s="762"/>
      <c r="H86" s="762"/>
      <c r="I86" s="762"/>
      <c r="J86" s="762"/>
      <c r="K86" s="20"/>
      <c r="L86" s="593">
        <v>100</v>
      </c>
    </row>
    <row r="87" spans="1:13" s="237" customFormat="1">
      <c r="A87" s="762"/>
      <c r="B87" s="20"/>
      <c r="C87" s="20"/>
      <c r="D87" s="762"/>
      <c r="E87" s="762"/>
      <c r="F87" s="762"/>
      <c r="G87" s="762"/>
      <c r="H87" s="762"/>
      <c r="I87" s="762"/>
      <c r="J87" s="762"/>
      <c r="K87" s="20"/>
      <c r="L87" s="762"/>
    </row>
    <row r="88" spans="1:13" ht="24.95" customHeight="1">
      <c r="A88" s="78"/>
      <c r="B88" s="191"/>
      <c r="C88" s="179"/>
      <c r="D88" s="180" t="s">
        <v>278</v>
      </c>
      <c r="E88" s="1884" t="s">
        <v>279</v>
      </c>
      <c r="F88" s="1885"/>
      <c r="G88" s="1885"/>
      <c r="H88" s="1885"/>
      <c r="I88" s="1886"/>
      <c r="J88" s="180" t="s">
        <v>281</v>
      </c>
      <c r="K88" s="180" t="s">
        <v>283</v>
      </c>
      <c r="L88" s="181" t="s">
        <v>285</v>
      </c>
      <c r="M88" s="178">
        <v>78</v>
      </c>
    </row>
    <row r="89" spans="1:13" ht="24.95" customHeight="1">
      <c r="A89" s="182" t="s">
        <v>276</v>
      </c>
      <c r="B89" s="183" t="s">
        <v>95</v>
      </c>
      <c r="C89" s="182" t="s">
        <v>277</v>
      </c>
      <c r="D89" s="183" t="s">
        <v>286</v>
      </c>
      <c r="E89" s="180">
        <v>2561</v>
      </c>
      <c r="F89" s="180">
        <v>2562</v>
      </c>
      <c r="G89" s="180">
        <v>2563</v>
      </c>
      <c r="H89" s="180">
        <v>2564</v>
      </c>
      <c r="I89" s="180">
        <v>2565</v>
      </c>
      <c r="J89" s="182" t="s">
        <v>282</v>
      </c>
      <c r="K89" s="182" t="s">
        <v>284</v>
      </c>
      <c r="L89" s="183" t="s">
        <v>329</v>
      </c>
      <c r="M89" s="178"/>
    </row>
    <row r="90" spans="1:13" ht="24.95" customHeight="1">
      <c r="A90" s="184"/>
      <c r="B90" s="932"/>
      <c r="C90" s="184"/>
      <c r="D90" s="184" t="s">
        <v>287</v>
      </c>
      <c r="E90" s="184" t="s">
        <v>280</v>
      </c>
      <c r="F90" s="184" t="s">
        <v>280</v>
      </c>
      <c r="G90" s="184" t="s">
        <v>280</v>
      </c>
      <c r="H90" s="184" t="s">
        <v>280</v>
      </c>
      <c r="I90" s="184" t="s">
        <v>280</v>
      </c>
      <c r="J90" s="184"/>
      <c r="K90" s="184"/>
      <c r="L90" s="932" t="s">
        <v>330</v>
      </c>
      <c r="M90" s="20"/>
    </row>
    <row r="91" spans="1:13" s="237" customFormat="1" ht="24.95" customHeight="1">
      <c r="A91" s="45">
        <v>16</v>
      </c>
      <c r="B91" s="929" t="s">
        <v>2560</v>
      </c>
      <c r="C91" s="929" t="s">
        <v>2496</v>
      </c>
      <c r="D91" s="45" t="s">
        <v>2535</v>
      </c>
      <c r="E91" s="996" t="s">
        <v>97</v>
      </c>
      <c r="F91" s="156">
        <v>10000</v>
      </c>
      <c r="G91" s="156">
        <v>10000</v>
      </c>
      <c r="H91" s="156">
        <v>10000</v>
      </c>
      <c r="I91" s="156">
        <v>10000</v>
      </c>
      <c r="J91" s="934" t="s">
        <v>795</v>
      </c>
      <c r="K91" s="191" t="s">
        <v>812</v>
      </c>
      <c r="L91" s="736" t="s">
        <v>1862</v>
      </c>
    </row>
    <row r="92" spans="1:13" s="237" customFormat="1" ht="24.95" customHeight="1">
      <c r="A92" s="46"/>
      <c r="B92" s="748"/>
      <c r="C92" s="748" t="s">
        <v>2561</v>
      </c>
      <c r="D92" s="46" t="s">
        <v>2539</v>
      </c>
      <c r="E92" s="740"/>
      <c r="F92" s="46"/>
      <c r="G92" s="46"/>
      <c r="H92" s="46"/>
      <c r="I92" s="46"/>
      <c r="J92" s="48" t="s">
        <v>526</v>
      </c>
      <c r="K92" s="197" t="s">
        <v>813</v>
      </c>
      <c r="L92" s="740"/>
    </row>
    <row r="93" spans="1:13" s="237" customFormat="1" ht="24.95" customHeight="1">
      <c r="A93" s="46"/>
      <c r="B93" s="748"/>
      <c r="C93" s="748" t="s">
        <v>2562</v>
      </c>
      <c r="D93" s="46"/>
      <c r="E93" s="740"/>
      <c r="F93" s="46"/>
      <c r="G93" s="46"/>
      <c r="H93" s="46"/>
      <c r="I93" s="46"/>
      <c r="J93" s="48" t="s">
        <v>768</v>
      </c>
      <c r="K93" s="160"/>
      <c r="L93" s="740"/>
    </row>
    <row r="94" spans="1:13" s="237" customFormat="1" ht="24.95" customHeight="1">
      <c r="A94" s="45">
        <v>17</v>
      </c>
      <c r="B94" s="58" t="s">
        <v>1608</v>
      </c>
      <c r="C94" s="100" t="s">
        <v>1607</v>
      </c>
      <c r="D94" s="891" t="s">
        <v>1805</v>
      </c>
      <c r="E94" s="161" t="s">
        <v>97</v>
      </c>
      <c r="F94" s="189">
        <v>100000</v>
      </c>
      <c r="G94" s="190">
        <v>100000</v>
      </c>
      <c r="H94" s="189">
        <v>100000</v>
      </c>
      <c r="I94" s="190">
        <v>100000</v>
      </c>
      <c r="J94" s="191" t="s">
        <v>822</v>
      </c>
      <c r="K94" s="192" t="s">
        <v>823</v>
      </c>
      <c r="L94" s="191" t="s">
        <v>841</v>
      </c>
    </row>
    <row r="95" spans="1:13" s="237" customFormat="1" ht="24.95" customHeight="1">
      <c r="A95" s="46"/>
      <c r="B95" s="43" t="s">
        <v>3069</v>
      </c>
      <c r="C95" s="41" t="s">
        <v>1609</v>
      </c>
      <c r="D95" s="722"/>
      <c r="E95" s="46"/>
      <c r="F95" s="196"/>
      <c r="G95" s="197"/>
      <c r="H95" s="196"/>
      <c r="I95" s="197"/>
      <c r="J95" s="197" t="s">
        <v>768</v>
      </c>
      <c r="K95" s="196" t="s">
        <v>824</v>
      </c>
      <c r="L95" s="197" t="s">
        <v>842</v>
      </c>
    </row>
    <row r="96" spans="1:13" s="237" customFormat="1" ht="24.95" customHeight="1">
      <c r="A96" s="143"/>
      <c r="B96" s="253"/>
      <c r="C96" s="42" t="s">
        <v>1610</v>
      </c>
      <c r="D96" s="892"/>
      <c r="E96" s="143"/>
      <c r="F96" s="203"/>
      <c r="G96" s="202"/>
      <c r="H96" s="203"/>
      <c r="I96" s="202"/>
      <c r="J96" s="202"/>
      <c r="K96" s="203"/>
      <c r="L96" s="202"/>
    </row>
    <row r="97" spans="1:13" ht="24.95" customHeight="1">
      <c r="A97" s="45">
        <v>18</v>
      </c>
      <c r="B97" s="43" t="s">
        <v>1617</v>
      </c>
      <c r="C97" s="41" t="s">
        <v>1612</v>
      </c>
      <c r="D97" s="722" t="s">
        <v>1807</v>
      </c>
      <c r="E97" s="161" t="s">
        <v>97</v>
      </c>
      <c r="F97" s="172">
        <v>100000</v>
      </c>
      <c r="G97" s="205">
        <v>100000</v>
      </c>
      <c r="H97" s="172">
        <v>100000</v>
      </c>
      <c r="I97" s="190">
        <v>100000</v>
      </c>
      <c r="J97" s="197" t="s">
        <v>822</v>
      </c>
      <c r="K97" s="196" t="s">
        <v>823</v>
      </c>
      <c r="L97" s="197" t="s">
        <v>841</v>
      </c>
      <c r="M97" s="20"/>
    </row>
    <row r="98" spans="1:13" ht="24.95" customHeight="1">
      <c r="A98" s="46"/>
      <c r="B98" s="43" t="s">
        <v>3070</v>
      </c>
      <c r="C98" s="41" t="s">
        <v>1613</v>
      </c>
      <c r="D98" s="722"/>
      <c r="E98" s="46"/>
      <c r="F98" s="196"/>
      <c r="G98" s="197"/>
      <c r="H98" s="196"/>
      <c r="I98" s="197"/>
      <c r="J98" s="197" t="s">
        <v>768</v>
      </c>
      <c r="K98" s="196" t="s">
        <v>824</v>
      </c>
      <c r="L98" s="197" t="s">
        <v>842</v>
      </c>
      <c r="M98" s="20"/>
    </row>
    <row r="99" spans="1:13" ht="24.95" customHeight="1">
      <c r="A99" s="46"/>
      <c r="C99" s="197" t="s">
        <v>1611</v>
      </c>
      <c r="D99" s="1006"/>
      <c r="E99" s="143"/>
      <c r="F99" s="204"/>
      <c r="G99" s="197"/>
      <c r="H99" s="204"/>
      <c r="I99" s="197"/>
      <c r="J99" s="197"/>
      <c r="K99" s="204"/>
      <c r="L99" s="197"/>
      <c r="M99" s="20"/>
    </row>
    <row r="100" spans="1:13" ht="24.95" customHeight="1">
      <c r="A100" s="45">
        <v>19</v>
      </c>
      <c r="B100" s="58" t="s">
        <v>1616</v>
      </c>
      <c r="C100" s="100" t="s">
        <v>1612</v>
      </c>
      <c r="D100" s="891" t="s">
        <v>1810</v>
      </c>
      <c r="E100" s="161" t="s">
        <v>97</v>
      </c>
      <c r="F100" s="189">
        <v>100000</v>
      </c>
      <c r="G100" s="190">
        <v>100000</v>
      </c>
      <c r="H100" s="189">
        <v>100000</v>
      </c>
      <c r="I100" s="190">
        <v>100000</v>
      </c>
      <c r="J100" s="191" t="s">
        <v>822</v>
      </c>
      <c r="K100" s="192" t="s">
        <v>823</v>
      </c>
      <c r="L100" s="191" t="s">
        <v>841</v>
      </c>
      <c r="M100" s="191" t="s">
        <v>1804</v>
      </c>
    </row>
    <row r="101" spans="1:13" ht="24.95" customHeight="1">
      <c r="A101" s="46"/>
      <c r="B101" s="43" t="s">
        <v>3071</v>
      </c>
      <c r="C101" s="41" t="s">
        <v>1615</v>
      </c>
      <c r="D101" s="722"/>
      <c r="E101" s="46"/>
      <c r="F101" s="196"/>
      <c r="G101" s="197"/>
      <c r="H101" s="196"/>
      <c r="I101" s="197"/>
      <c r="J101" s="197" t="s">
        <v>768</v>
      </c>
      <c r="K101" s="196" t="s">
        <v>824</v>
      </c>
      <c r="L101" s="197" t="s">
        <v>842</v>
      </c>
      <c r="M101" s="197" t="s">
        <v>1805</v>
      </c>
    </row>
    <row r="102" spans="1:13" ht="24.95" customHeight="1">
      <c r="A102" s="143"/>
      <c r="B102" s="203"/>
      <c r="C102" s="202" t="s">
        <v>1614</v>
      </c>
      <c r="D102" s="147"/>
      <c r="E102" s="143"/>
      <c r="F102" s="203"/>
      <c r="G102" s="202"/>
      <c r="H102" s="203"/>
      <c r="I102" s="202"/>
      <c r="J102" s="202"/>
      <c r="K102" s="203"/>
      <c r="L102" s="202"/>
      <c r="M102" s="202"/>
    </row>
    <row r="103" spans="1:13" ht="24.95" customHeight="1">
      <c r="A103" s="45">
        <v>20</v>
      </c>
      <c r="B103" s="58" t="s">
        <v>1618</v>
      </c>
      <c r="C103" s="100" t="s">
        <v>1612</v>
      </c>
      <c r="D103" s="891" t="s">
        <v>1811</v>
      </c>
      <c r="E103" s="161" t="s">
        <v>97</v>
      </c>
      <c r="F103" s="189">
        <v>100000</v>
      </c>
      <c r="G103" s="190">
        <v>100000</v>
      </c>
      <c r="H103" s="189">
        <v>100000</v>
      </c>
      <c r="I103" s="190">
        <v>100000</v>
      </c>
      <c r="J103" s="191" t="s">
        <v>822</v>
      </c>
      <c r="K103" s="192" t="s">
        <v>823</v>
      </c>
      <c r="L103" s="191" t="s">
        <v>841</v>
      </c>
      <c r="M103" s="197" t="s">
        <v>1806</v>
      </c>
    </row>
    <row r="104" spans="1:13" ht="24.95" customHeight="1">
      <c r="A104" s="183"/>
      <c r="B104" s="43" t="s">
        <v>3072</v>
      </c>
      <c r="C104" s="41" t="s">
        <v>1615</v>
      </c>
      <c r="D104" s="722"/>
      <c r="E104" s="46"/>
      <c r="F104" s="196"/>
      <c r="G104" s="197"/>
      <c r="H104" s="196"/>
      <c r="I104" s="197"/>
      <c r="J104" s="197" t="s">
        <v>768</v>
      </c>
      <c r="K104" s="196" t="s">
        <v>824</v>
      </c>
      <c r="L104" s="197" t="s">
        <v>842</v>
      </c>
      <c r="M104" s="197" t="s">
        <v>1807</v>
      </c>
    </row>
    <row r="105" spans="1:13" ht="24.95" customHeight="1">
      <c r="A105" s="202"/>
      <c r="B105" s="203"/>
      <c r="C105" s="202" t="s">
        <v>1614</v>
      </c>
      <c r="D105" s="147"/>
      <c r="E105" s="143"/>
      <c r="F105" s="203"/>
      <c r="G105" s="202"/>
      <c r="H105" s="203"/>
      <c r="I105" s="202"/>
      <c r="J105" s="202"/>
      <c r="K105" s="203"/>
      <c r="L105" s="202"/>
      <c r="M105" s="197"/>
    </row>
    <row r="106" spans="1:13">
      <c r="A106" s="196"/>
      <c r="B106" s="196"/>
      <c r="C106" s="196"/>
      <c r="D106" s="762"/>
      <c r="E106" s="762"/>
      <c r="F106" s="196"/>
      <c r="G106" s="196"/>
      <c r="H106" s="196"/>
      <c r="I106" s="196"/>
      <c r="J106" s="196"/>
      <c r="K106" s="196"/>
      <c r="L106" s="196"/>
      <c r="M106" s="196"/>
    </row>
    <row r="107" spans="1:13" ht="27">
      <c r="A107" s="196"/>
      <c r="B107" s="196"/>
      <c r="C107" s="196"/>
      <c r="D107" s="762"/>
      <c r="E107" s="762"/>
      <c r="F107" s="196"/>
      <c r="G107" s="196"/>
      <c r="H107" s="196"/>
      <c r="I107" s="196"/>
      <c r="J107" s="196"/>
      <c r="K107" s="196"/>
      <c r="L107" s="593">
        <v>101</v>
      </c>
      <c r="M107" s="196"/>
    </row>
    <row r="108" spans="1:13">
      <c r="A108" s="196"/>
      <c r="B108" s="196"/>
      <c r="C108" s="196"/>
      <c r="D108" s="762"/>
      <c r="E108" s="762"/>
      <c r="F108" s="196"/>
      <c r="G108" s="196"/>
      <c r="H108" s="196"/>
      <c r="I108" s="196"/>
      <c r="J108" s="196"/>
      <c r="K108" s="196"/>
      <c r="L108" s="196"/>
      <c r="M108" s="196"/>
    </row>
    <row r="109" spans="1:13" ht="24.95" customHeight="1">
      <c r="A109" s="78"/>
      <c r="B109" s="191"/>
      <c r="C109" s="179"/>
      <c r="D109" s="180" t="s">
        <v>278</v>
      </c>
      <c r="E109" s="1884" t="s">
        <v>279</v>
      </c>
      <c r="F109" s="1885"/>
      <c r="G109" s="1885"/>
      <c r="H109" s="1885"/>
      <c r="I109" s="1886"/>
      <c r="J109" s="180" t="s">
        <v>281</v>
      </c>
      <c r="K109" s="180" t="s">
        <v>283</v>
      </c>
      <c r="L109" s="181" t="s">
        <v>285</v>
      </c>
      <c r="M109" s="197" t="s">
        <v>1808</v>
      </c>
    </row>
    <row r="110" spans="1:13" ht="24.95" customHeight="1">
      <c r="A110" s="182" t="s">
        <v>276</v>
      </c>
      <c r="B110" s="183" t="s">
        <v>95</v>
      </c>
      <c r="C110" s="182" t="s">
        <v>277</v>
      </c>
      <c r="D110" s="183" t="s">
        <v>286</v>
      </c>
      <c r="E110" s="180">
        <v>2561</v>
      </c>
      <c r="F110" s="180">
        <v>2562</v>
      </c>
      <c r="G110" s="180">
        <v>2563</v>
      </c>
      <c r="H110" s="180">
        <v>2564</v>
      </c>
      <c r="I110" s="180">
        <v>2565</v>
      </c>
      <c r="J110" s="182" t="s">
        <v>282</v>
      </c>
      <c r="K110" s="182" t="s">
        <v>284</v>
      </c>
      <c r="L110" s="183" t="s">
        <v>329</v>
      </c>
      <c r="M110" s="197" t="s">
        <v>1809</v>
      </c>
    </row>
    <row r="111" spans="1:13" ht="24.95" customHeight="1">
      <c r="A111" s="184"/>
      <c r="B111" s="1235"/>
      <c r="C111" s="184"/>
      <c r="D111" s="184" t="s">
        <v>287</v>
      </c>
      <c r="E111" s="184" t="s">
        <v>280</v>
      </c>
      <c r="F111" s="184" t="s">
        <v>280</v>
      </c>
      <c r="G111" s="184" t="s">
        <v>280</v>
      </c>
      <c r="H111" s="184" t="s">
        <v>280</v>
      </c>
      <c r="I111" s="184" t="s">
        <v>280</v>
      </c>
      <c r="J111" s="184"/>
      <c r="K111" s="184"/>
      <c r="L111" s="1235" t="s">
        <v>330</v>
      </c>
      <c r="M111" s="197" t="s">
        <v>1810</v>
      </c>
    </row>
    <row r="112" spans="1:13" ht="24.95" customHeight="1">
      <c r="A112" s="45">
        <v>21</v>
      </c>
      <c r="B112" s="58" t="s">
        <v>1619</v>
      </c>
      <c r="C112" s="100" t="s">
        <v>1612</v>
      </c>
      <c r="D112" s="891" t="s">
        <v>1813</v>
      </c>
      <c r="E112" s="161" t="s">
        <v>97</v>
      </c>
      <c r="F112" s="189">
        <v>100000</v>
      </c>
      <c r="G112" s="190">
        <v>100000</v>
      </c>
      <c r="H112" s="189">
        <v>100000</v>
      </c>
      <c r="I112" s="190">
        <v>100000</v>
      </c>
      <c r="J112" s="191" t="s">
        <v>822</v>
      </c>
      <c r="K112" s="192" t="s">
        <v>823</v>
      </c>
      <c r="L112" s="191" t="s">
        <v>841</v>
      </c>
      <c r="M112" s="191" t="s">
        <v>1812</v>
      </c>
    </row>
    <row r="113" spans="1:13" ht="24.95" customHeight="1">
      <c r="A113" s="46"/>
      <c r="B113" s="43" t="s">
        <v>2327</v>
      </c>
      <c r="C113" s="41" t="s">
        <v>1615</v>
      </c>
      <c r="D113" s="722"/>
      <c r="E113" s="46"/>
      <c r="F113" s="196"/>
      <c r="G113" s="197"/>
      <c r="H113" s="196"/>
      <c r="I113" s="197"/>
      <c r="J113" s="197" t="s">
        <v>768</v>
      </c>
      <c r="K113" s="196" t="s">
        <v>824</v>
      </c>
      <c r="L113" s="197" t="s">
        <v>842</v>
      </c>
      <c r="M113" s="197" t="s">
        <v>1811</v>
      </c>
    </row>
    <row r="114" spans="1:13" ht="24.95" customHeight="1">
      <c r="A114" s="202"/>
      <c r="B114" s="203"/>
      <c r="C114" s="202" t="s">
        <v>1614</v>
      </c>
      <c r="D114" s="77"/>
      <c r="E114" s="143"/>
      <c r="F114" s="219"/>
      <c r="G114" s="199"/>
      <c r="H114" s="219"/>
      <c r="I114" s="199"/>
      <c r="J114" s="199"/>
      <c r="K114" s="219"/>
      <c r="L114" s="199"/>
      <c r="M114" s="202"/>
    </row>
    <row r="115" spans="1:13" ht="24.95" customHeight="1">
      <c r="A115" s="46">
        <v>22</v>
      </c>
      <c r="B115" s="58" t="s">
        <v>510</v>
      </c>
      <c r="C115" s="100" t="s">
        <v>1612</v>
      </c>
      <c r="D115" s="891" t="s">
        <v>1815</v>
      </c>
      <c r="E115" s="161" t="s">
        <v>97</v>
      </c>
      <c r="F115" s="189">
        <v>100000</v>
      </c>
      <c r="G115" s="190">
        <v>100000</v>
      </c>
      <c r="H115" s="189">
        <v>100000</v>
      </c>
      <c r="I115" s="190">
        <v>100000</v>
      </c>
      <c r="J115" s="191" t="s">
        <v>822</v>
      </c>
      <c r="K115" s="192" t="s">
        <v>823</v>
      </c>
      <c r="L115" s="191" t="s">
        <v>841</v>
      </c>
      <c r="M115" s="584" t="s">
        <v>1814</v>
      </c>
    </row>
    <row r="116" spans="1:13" ht="24.95" customHeight="1">
      <c r="A116" s="46"/>
      <c r="B116" s="43" t="s">
        <v>3073</v>
      </c>
      <c r="C116" s="41" t="s">
        <v>1615</v>
      </c>
      <c r="D116" s="722"/>
      <c r="E116" s="46"/>
      <c r="F116" s="196"/>
      <c r="G116" s="197"/>
      <c r="H116" s="196"/>
      <c r="I116" s="197"/>
      <c r="J116" s="197" t="s">
        <v>768</v>
      </c>
      <c r="K116" s="196" t="s">
        <v>824</v>
      </c>
      <c r="L116" s="197" t="s">
        <v>842</v>
      </c>
      <c r="M116" s="197" t="s">
        <v>1813</v>
      </c>
    </row>
    <row r="117" spans="1:13" ht="24.95" customHeight="1">
      <c r="A117" s="197"/>
      <c r="B117" s="923"/>
      <c r="C117" s="202" t="s">
        <v>1614</v>
      </c>
      <c r="D117" s="923"/>
      <c r="E117" s="143"/>
      <c r="F117" s="923"/>
      <c r="G117" s="932"/>
      <c r="H117" s="923"/>
      <c r="I117" s="932"/>
      <c r="J117" s="932"/>
      <c r="K117" s="923"/>
      <c r="L117" s="932"/>
      <c r="M117" s="202"/>
    </row>
    <row r="118" spans="1:13" ht="24.95" customHeight="1">
      <c r="A118" s="45">
        <v>23</v>
      </c>
      <c r="B118" s="58" t="s">
        <v>1626</v>
      </c>
      <c r="C118" s="100" t="s">
        <v>1612</v>
      </c>
      <c r="D118" s="891" t="s">
        <v>1816</v>
      </c>
      <c r="E118" s="161" t="s">
        <v>97</v>
      </c>
      <c r="F118" s="189">
        <v>100000</v>
      </c>
      <c r="G118" s="190">
        <v>100000</v>
      </c>
      <c r="H118" s="189">
        <v>100000</v>
      </c>
      <c r="I118" s="190">
        <v>100000</v>
      </c>
      <c r="J118" s="191" t="s">
        <v>822</v>
      </c>
      <c r="K118" s="192" t="s">
        <v>823</v>
      </c>
      <c r="L118" s="191" t="s">
        <v>841</v>
      </c>
      <c r="M118" s="178"/>
    </row>
    <row r="119" spans="1:13" ht="24.95" customHeight="1">
      <c r="A119" s="183"/>
      <c r="B119" s="43" t="s">
        <v>3074</v>
      </c>
      <c r="C119" s="41" t="s">
        <v>1615</v>
      </c>
      <c r="D119" s="722"/>
      <c r="E119" s="46"/>
      <c r="F119" s="196"/>
      <c r="G119" s="197"/>
      <c r="H119" s="196"/>
      <c r="I119" s="197"/>
      <c r="J119" s="197" t="s">
        <v>768</v>
      </c>
      <c r="K119" s="196" t="s">
        <v>824</v>
      </c>
      <c r="L119" s="197" t="s">
        <v>842</v>
      </c>
      <c r="M119" s="592"/>
    </row>
    <row r="120" spans="1:13" ht="24.95" customHeight="1">
      <c r="A120" s="199"/>
      <c r="B120" s="203"/>
      <c r="C120" s="202" t="s">
        <v>1614</v>
      </c>
      <c r="D120" s="77"/>
      <c r="E120" s="143"/>
      <c r="F120" s="219"/>
      <c r="G120" s="199"/>
      <c r="H120" s="219"/>
      <c r="I120" s="199"/>
      <c r="J120" s="199"/>
      <c r="K120" s="219"/>
      <c r="L120" s="199"/>
      <c r="M120" s="180" t="s">
        <v>721</v>
      </c>
    </row>
    <row r="121" spans="1:13" ht="24.95" customHeight="1">
      <c r="A121" s="45">
        <v>24</v>
      </c>
      <c r="B121" s="58" t="s">
        <v>3077</v>
      </c>
      <c r="C121" s="100" t="s">
        <v>1612</v>
      </c>
      <c r="D121" s="891" t="s">
        <v>1818</v>
      </c>
      <c r="E121" s="161" t="s">
        <v>97</v>
      </c>
      <c r="F121" s="189">
        <v>100000</v>
      </c>
      <c r="G121" s="190">
        <v>100000</v>
      </c>
      <c r="H121" s="189">
        <v>100000</v>
      </c>
      <c r="I121" s="190">
        <v>100000</v>
      </c>
      <c r="J121" s="191" t="s">
        <v>822</v>
      </c>
      <c r="K121" s="192" t="s">
        <v>823</v>
      </c>
      <c r="L121" s="191" t="s">
        <v>841</v>
      </c>
      <c r="M121" s="191" t="s">
        <v>1817</v>
      </c>
    </row>
    <row r="122" spans="1:13" ht="24.95" customHeight="1">
      <c r="A122" s="46"/>
      <c r="B122" s="20"/>
      <c r="C122" s="41" t="s">
        <v>1615</v>
      </c>
      <c r="D122" s="722"/>
      <c r="E122" s="46"/>
      <c r="F122" s="196"/>
      <c r="G122" s="197"/>
      <c r="H122" s="196"/>
      <c r="I122" s="197"/>
      <c r="J122" s="197" t="s">
        <v>768</v>
      </c>
      <c r="K122" s="196" t="s">
        <v>824</v>
      </c>
      <c r="L122" s="197" t="s">
        <v>842</v>
      </c>
      <c r="M122" s="197" t="s">
        <v>1816</v>
      </c>
    </row>
    <row r="123" spans="1:13" ht="24.95" customHeight="1">
      <c r="A123" s="932"/>
      <c r="B123" s="804"/>
      <c r="C123" s="197" t="s">
        <v>1614</v>
      </c>
      <c r="D123" s="804"/>
      <c r="E123" s="143"/>
      <c r="F123" s="804"/>
      <c r="G123" s="183"/>
      <c r="H123" s="804"/>
      <c r="I123" s="183"/>
      <c r="J123" s="183"/>
      <c r="K123" s="804"/>
      <c r="L123" s="183"/>
      <c r="M123" s="202"/>
    </row>
    <row r="124" spans="1:13" ht="24.95" customHeight="1">
      <c r="A124" s="45">
        <v>25</v>
      </c>
      <c r="B124" s="58" t="s">
        <v>1627</v>
      </c>
      <c r="C124" s="100" t="s">
        <v>1612</v>
      </c>
      <c r="D124" s="891" t="s">
        <v>1821</v>
      </c>
      <c r="E124" s="161" t="s">
        <v>97</v>
      </c>
      <c r="F124" s="189">
        <v>100000</v>
      </c>
      <c r="G124" s="190">
        <v>100000</v>
      </c>
      <c r="H124" s="189">
        <v>100000</v>
      </c>
      <c r="I124" s="190">
        <v>100000</v>
      </c>
      <c r="J124" s="191" t="s">
        <v>822</v>
      </c>
      <c r="K124" s="192" t="s">
        <v>823</v>
      </c>
      <c r="L124" s="191" t="s">
        <v>841</v>
      </c>
      <c r="M124" s="191" t="s">
        <v>1812</v>
      </c>
    </row>
    <row r="125" spans="1:13" ht="24.95" customHeight="1">
      <c r="A125" s="46"/>
      <c r="B125" s="43"/>
      <c r="C125" s="41" t="s">
        <v>1615</v>
      </c>
      <c r="D125" s="722"/>
      <c r="E125" s="46"/>
      <c r="F125" s="196"/>
      <c r="G125" s="197"/>
      <c r="H125" s="196"/>
      <c r="I125" s="197"/>
      <c r="J125" s="197" t="s">
        <v>768</v>
      </c>
      <c r="K125" s="196" t="s">
        <v>824</v>
      </c>
      <c r="L125" s="197" t="s">
        <v>842</v>
      </c>
      <c r="M125" s="197" t="s">
        <v>1818</v>
      </c>
    </row>
    <row r="126" spans="1:13" ht="24.95" customHeight="1">
      <c r="A126" s="199"/>
      <c r="B126" s="253"/>
      <c r="C126" s="202" t="s">
        <v>1614</v>
      </c>
      <c r="D126" s="892"/>
      <c r="E126" s="143"/>
      <c r="F126" s="203"/>
      <c r="G126" s="202"/>
      <c r="H126" s="203"/>
      <c r="I126" s="202"/>
      <c r="J126" s="202"/>
      <c r="K126" s="203"/>
      <c r="L126" s="202"/>
      <c r="M126" s="202"/>
    </row>
    <row r="127" spans="1:13">
      <c r="A127" s="237"/>
      <c r="B127" s="43"/>
      <c r="C127" s="196"/>
      <c r="D127" s="722"/>
      <c r="E127" s="762"/>
      <c r="F127" s="196"/>
      <c r="G127" s="196"/>
      <c r="H127" s="196"/>
      <c r="I127" s="196"/>
      <c r="J127" s="196"/>
      <c r="K127" s="196"/>
      <c r="L127" s="196"/>
      <c r="M127" s="197"/>
    </row>
    <row r="128" spans="1:13" ht="27">
      <c r="A128" s="237"/>
      <c r="B128" s="43"/>
      <c r="C128" s="196"/>
      <c r="D128" s="722"/>
      <c r="E128" s="762"/>
      <c r="F128" s="196"/>
      <c r="G128" s="196"/>
      <c r="H128" s="196"/>
      <c r="I128" s="196"/>
      <c r="J128" s="196"/>
      <c r="K128" s="196"/>
      <c r="L128" s="593">
        <v>102</v>
      </c>
      <c r="M128" s="197"/>
    </row>
    <row r="129" spans="1:13">
      <c r="M129" s="182" t="s">
        <v>926</v>
      </c>
    </row>
    <row r="130" spans="1:13" ht="24.95" customHeight="1">
      <c r="A130" s="78"/>
      <c r="B130" s="191"/>
      <c r="C130" s="179"/>
      <c r="D130" s="180" t="s">
        <v>278</v>
      </c>
      <c r="E130" s="1884" t="s">
        <v>279</v>
      </c>
      <c r="F130" s="1885"/>
      <c r="G130" s="1885"/>
      <c r="H130" s="1885"/>
      <c r="I130" s="1886"/>
      <c r="J130" s="180" t="s">
        <v>281</v>
      </c>
      <c r="K130" s="180" t="s">
        <v>283</v>
      </c>
      <c r="L130" s="181" t="s">
        <v>285</v>
      </c>
      <c r="M130" s="584" t="s">
        <v>1814</v>
      </c>
    </row>
    <row r="131" spans="1:13" ht="24.95" customHeight="1">
      <c r="A131" s="182" t="s">
        <v>276</v>
      </c>
      <c r="B131" s="183" t="s">
        <v>95</v>
      </c>
      <c r="C131" s="182" t="s">
        <v>277</v>
      </c>
      <c r="D131" s="183" t="s">
        <v>286</v>
      </c>
      <c r="E131" s="180">
        <v>2561</v>
      </c>
      <c r="F131" s="180">
        <v>2562</v>
      </c>
      <c r="G131" s="180">
        <v>2563</v>
      </c>
      <c r="H131" s="180">
        <v>2564</v>
      </c>
      <c r="I131" s="180">
        <v>2565</v>
      </c>
      <c r="J131" s="182" t="s">
        <v>282</v>
      </c>
      <c r="K131" s="182" t="s">
        <v>284</v>
      </c>
      <c r="L131" s="183" t="s">
        <v>329</v>
      </c>
      <c r="M131" s="197" t="s">
        <v>1815</v>
      </c>
    </row>
    <row r="132" spans="1:13" ht="24.95" customHeight="1">
      <c r="A132" s="182"/>
      <c r="B132" s="183"/>
      <c r="C132" s="182"/>
      <c r="D132" s="182" t="s">
        <v>287</v>
      </c>
      <c r="E132" s="184" t="s">
        <v>280</v>
      </c>
      <c r="F132" s="184" t="s">
        <v>280</v>
      </c>
      <c r="G132" s="184" t="s">
        <v>280</v>
      </c>
      <c r="H132" s="184" t="s">
        <v>280</v>
      </c>
      <c r="I132" s="184" t="s">
        <v>280</v>
      </c>
      <c r="J132" s="182"/>
      <c r="K132" s="182"/>
      <c r="L132" s="183" t="s">
        <v>330</v>
      </c>
      <c r="M132" s="202"/>
    </row>
    <row r="133" spans="1:13" ht="24.95" customHeight="1">
      <c r="A133" s="45">
        <v>26</v>
      </c>
      <c r="B133" s="58" t="s">
        <v>510</v>
      </c>
      <c r="C133" s="100" t="s">
        <v>1612</v>
      </c>
      <c r="D133" s="891" t="s">
        <v>1822</v>
      </c>
      <c r="E133" s="161" t="s">
        <v>97</v>
      </c>
      <c r="F133" s="189">
        <v>100000</v>
      </c>
      <c r="G133" s="190">
        <v>100000</v>
      </c>
      <c r="H133" s="189">
        <v>100000</v>
      </c>
      <c r="I133" s="190">
        <v>100000</v>
      </c>
      <c r="J133" s="191" t="s">
        <v>822</v>
      </c>
      <c r="K133" s="192" t="s">
        <v>823</v>
      </c>
      <c r="L133" s="191" t="s">
        <v>841</v>
      </c>
      <c r="M133" s="191" t="s">
        <v>1819</v>
      </c>
    </row>
    <row r="134" spans="1:13" ht="24.95" customHeight="1">
      <c r="A134" s="183"/>
      <c r="B134" s="43" t="s">
        <v>425</v>
      </c>
      <c r="C134" s="41" t="s">
        <v>1615</v>
      </c>
      <c r="D134" s="722"/>
      <c r="E134" s="46"/>
      <c r="F134" s="196"/>
      <c r="G134" s="197"/>
      <c r="H134" s="196"/>
      <c r="I134" s="197"/>
      <c r="J134" s="197" t="s">
        <v>768</v>
      </c>
      <c r="K134" s="196" t="s">
        <v>824</v>
      </c>
      <c r="L134" s="197" t="s">
        <v>842</v>
      </c>
      <c r="M134" s="197" t="s">
        <v>1820</v>
      </c>
    </row>
    <row r="135" spans="1:13" ht="24.95" customHeight="1">
      <c r="A135" s="183"/>
      <c r="B135" s="253"/>
      <c r="C135" s="202" t="s">
        <v>1614</v>
      </c>
      <c r="D135" s="892"/>
      <c r="E135" s="143"/>
      <c r="F135" s="203"/>
      <c r="G135" s="202"/>
      <c r="H135" s="203"/>
      <c r="I135" s="202"/>
      <c r="J135" s="202"/>
      <c r="K135" s="203"/>
      <c r="L135" s="202"/>
      <c r="M135" s="202" t="s">
        <v>1821</v>
      </c>
    </row>
    <row r="136" spans="1:13" ht="24.95" customHeight="1">
      <c r="A136" s="45">
        <v>27</v>
      </c>
      <c r="B136" s="58" t="s">
        <v>3076</v>
      </c>
      <c r="C136" s="100" t="s">
        <v>1612</v>
      </c>
      <c r="D136" s="891" t="s">
        <v>2383</v>
      </c>
      <c r="E136" s="161" t="s">
        <v>97</v>
      </c>
      <c r="F136" s="189">
        <v>100000</v>
      </c>
      <c r="G136" s="190">
        <v>100000</v>
      </c>
      <c r="H136" s="189">
        <v>100000</v>
      </c>
      <c r="I136" s="190">
        <v>100000</v>
      </c>
      <c r="J136" s="191" t="s">
        <v>822</v>
      </c>
      <c r="K136" s="192" t="s">
        <v>823</v>
      </c>
      <c r="L136" s="191" t="s">
        <v>841</v>
      </c>
      <c r="M136" s="191" t="s">
        <v>1812</v>
      </c>
    </row>
    <row r="137" spans="1:13" ht="24.95" customHeight="1">
      <c r="A137" s="46"/>
      <c r="B137" s="43"/>
      <c r="C137" s="41" t="s">
        <v>1615</v>
      </c>
      <c r="D137" s="722"/>
      <c r="E137" s="46"/>
      <c r="F137" s="196"/>
      <c r="G137" s="197"/>
      <c r="H137" s="196"/>
      <c r="I137" s="197"/>
      <c r="J137" s="197" t="s">
        <v>768</v>
      </c>
      <c r="K137" s="196" t="s">
        <v>824</v>
      </c>
      <c r="L137" s="197" t="s">
        <v>842</v>
      </c>
      <c r="M137" s="197" t="s">
        <v>1822</v>
      </c>
    </row>
    <row r="138" spans="1:13" ht="24.95" customHeight="1">
      <c r="A138" s="143"/>
      <c r="B138" s="253"/>
      <c r="C138" s="202" t="s">
        <v>1614</v>
      </c>
      <c r="D138" s="892"/>
      <c r="E138" s="143"/>
      <c r="F138" s="203"/>
      <c r="G138" s="202"/>
      <c r="H138" s="203"/>
      <c r="I138" s="202"/>
      <c r="J138" s="202"/>
      <c r="K138" s="203"/>
      <c r="L138" s="202"/>
      <c r="M138" s="202"/>
    </row>
    <row r="139" spans="1:13" ht="24.95" customHeight="1">
      <c r="A139" s="45">
        <v>28</v>
      </c>
      <c r="B139" s="192" t="s">
        <v>3078</v>
      </c>
      <c r="C139" s="100" t="s">
        <v>1612</v>
      </c>
      <c r="D139" s="891" t="s">
        <v>1828</v>
      </c>
      <c r="E139" s="161" t="s">
        <v>97</v>
      </c>
      <c r="F139" s="190">
        <v>100000</v>
      </c>
      <c r="G139" s="190">
        <v>100000</v>
      </c>
      <c r="H139" s="189">
        <v>100000</v>
      </c>
      <c r="I139" s="190">
        <v>100000</v>
      </c>
      <c r="J139" s="191" t="s">
        <v>822</v>
      </c>
      <c r="K139" s="192" t="s">
        <v>823</v>
      </c>
      <c r="L139" s="191" t="s">
        <v>841</v>
      </c>
      <c r="M139" s="196"/>
    </row>
    <row r="140" spans="1:13" ht="24.95" customHeight="1">
      <c r="A140" s="46"/>
      <c r="B140" s="196"/>
      <c r="C140" s="41" t="s">
        <v>1615</v>
      </c>
      <c r="D140" s="43"/>
      <c r="E140" s="46"/>
      <c r="F140" s="197"/>
      <c r="G140" s="197"/>
      <c r="H140" s="196"/>
      <c r="I140" s="197"/>
      <c r="J140" s="197" t="s">
        <v>768</v>
      </c>
      <c r="K140" s="196" t="s">
        <v>824</v>
      </c>
      <c r="L140" s="197" t="s">
        <v>842</v>
      </c>
      <c r="M140" s="180" t="s">
        <v>721</v>
      </c>
    </row>
    <row r="141" spans="1:13" ht="24.95" customHeight="1">
      <c r="A141" s="143"/>
      <c r="B141" s="203"/>
      <c r="C141" s="42" t="s">
        <v>1614</v>
      </c>
      <c r="D141" s="253"/>
      <c r="E141" s="143"/>
      <c r="F141" s="202"/>
      <c r="G141" s="202"/>
      <c r="H141" s="203"/>
      <c r="I141" s="202"/>
      <c r="J141" s="202"/>
      <c r="K141" s="203"/>
      <c r="L141" s="202"/>
      <c r="M141" s="182" t="s">
        <v>925</v>
      </c>
    </row>
    <row r="142" spans="1:13" ht="24.95" customHeight="1">
      <c r="A142" s="45">
        <v>29</v>
      </c>
      <c r="B142" s="58" t="s">
        <v>1628</v>
      </c>
      <c r="C142" s="100" t="s">
        <v>1612</v>
      </c>
      <c r="D142" s="58" t="s">
        <v>1829</v>
      </c>
      <c r="E142" s="161" t="s">
        <v>97</v>
      </c>
      <c r="F142" s="190">
        <v>100000</v>
      </c>
      <c r="G142" s="190">
        <v>100000</v>
      </c>
      <c r="H142" s="189">
        <v>100000</v>
      </c>
      <c r="I142" s="190">
        <v>100000</v>
      </c>
      <c r="J142" s="191" t="s">
        <v>822</v>
      </c>
      <c r="K142" s="192" t="s">
        <v>823</v>
      </c>
      <c r="L142" s="191" t="s">
        <v>841</v>
      </c>
      <c r="M142" s="191" t="s">
        <v>1827</v>
      </c>
    </row>
    <row r="143" spans="1:13" ht="24.95" customHeight="1">
      <c r="A143" s="46"/>
      <c r="B143" s="43" t="s">
        <v>3079</v>
      </c>
      <c r="C143" s="41" t="s">
        <v>1615</v>
      </c>
      <c r="D143" s="43"/>
      <c r="E143" s="46"/>
      <c r="F143" s="197"/>
      <c r="G143" s="197"/>
      <c r="H143" s="196"/>
      <c r="I143" s="197"/>
      <c r="J143" s="197" t="s">
        <v>768</v>
      </c>
      <c r="K143" s="196" t="s">
        <v>824</v>
      </c>
      <c r="L143" s="197" t="s">
        <v>842</v>
      </c>
      <c r="M143" s="197" t="s">
        <v>1828</v>
      </c>
    </row>
    <row r="144" spans="1:13" ht="24.95" customHeight="1">
      <c r="A144" s="143"/>
      <c r="B144" s="43"/>
      <c r="C144" s="42" t="s">
        <v>1614</v>
      </c>
      <c r="D144" s="43"/>
      <c r="E144" s="143"/>
      <c r="F144" s="197"/>
      <c r="G144" s="197"/>
      <c r="H144" s="196"/>
      <c r="I144" s="197"/>
      <c r="J144" s="197"/>
      <c r="K144" s="196"/>
      <c r="L144" s="197"/>
      <c r="M144" s="202"/>
    </row>
    <row r="145" spans="1:13" ht="24.95" customHeight="1">
      <c r="A145" s="45">
        <v>30</v>
      </c>
      <c r="B145" s="58" t="s">
        <v>1625</v>
      </c>
      <c r="C145" s="100" t="s">
        <v>1612</v>
      </c>
      <c r="D145" s="58" t="s">
        <v>1824</v>
      </c>
      <c r="E145" s="161" t="s">
        <v>97</v>
      </c>
      <c r="F145" s="190">
        <v>100000</v>
      </c>
      <c r="G145" s="190">
        <v>100000</v>
      </c>
      <c r="H145" s="189">
        <v>100000</v>
      </c>
      <c r="I145" s="190">
        <v>100000</v>
      </c>
      <c r="J145" s="191" t="s">
        <v>822</v>
      </c>
      <c r="K145" s="192" t="s">
        <v>823</v>
      </c>
      <c r="L145" s="191" t="s">
        <v>841</v>
      </c>
      <c r="M145" s="191" t="s">
        <v>1999</v>
      </c>
    </row>
    <row r="146" spans="1:13" ht="24.95" customHeight="1">
      <c r="A146" s="46"/>
      <c r="B146" s="43" t="s">
        <v>3080</v>
      </c>
      <c r="C146" s="41" t="s">
        <v>1615</v>
      </c>
      <c r="D146" s="43"/>
      <c r="E146" s="46"/>
      <c r="F146" s="197"/>
      <c r="G146" s="197"/>
      <c r="H146" s="196"/>
      <c r="I146" s="197"/>
      <c r="J146" s="197" t="s">
        <v>768</v>
      </c>
      <c r="K146" s="196" t="s">
        <v>824</v>
      </c>
      <c r="L146" s="197" t="s">
        <v>842</v>
      </c>
      <c r="M146" s="197" t="s">
        <v>2000</v>
      </c>
    </row>
    <row r="147" spans="1:13" ht="24.95" customHeight="1">
      <c r="A147" s="143"/>
      <c r="B147" s="253"/>
      <c r="C147" s="42" t="s">
        <v>1614</v>
      </c>
      <c r="D147" s="253"/>
      <c r="E147" s="143"/>
      <c r="F147" s="202"/>
      <c r="G147" s="202"/>
      <c r="H147" s="203"/>
      <c r="I147" s="202"/>
      <c r="J147" s="202"/>
      <c r="K147" s="203"/>
      <c r="L147" s="202"/>
      <c r="M147" s="149"/>
    </row>
    <row r="148" spans="1:13">
      <c r="A148" s="762"/>
      <c r="B148" s="43"/>
      <c r="C148" s="51"/>
      <c r="D148" s="43"/>
      <c r="E148" s="762"/>
      <c r="F148" s="196"/>
      <c r="G148" s="196"/>
      <c r="H148" s="196"/>
      <c r="I148" s="196"/>
      <c r="J148" s="196"/>
      <c r="K148" s="196"/>
      <c r="L148" s="196"/>
      <c r="M148" s="815"/>
    </row>
    <row r="149" spans="1:13" ht="27">
      <c r="A149" s="762"/>
      <c r="B149" s="43"/>
      <c r="C149" s="51"/>
      <c r="D149" s="43"/>
      <c r="E149" s="762"/>
      <c r="F149" s="196"/>
      <c r="G149" s="196"/>
      <c r="H149" s="196"/>
      <c r="I149" s="196"/>
      <c r="J149" s="196"/>
      <c r="K149" s="196"/>
      <c r="L149" s="593">
        <v>103</v>
      </c>
      <c r="M149" s="815"/>
    </row>
    <row r="150" spans="1:13">
      <c r="A150" s="762"/>
      <c r="B150" s="43"/>
      <c r="C150" s="51"/>
      <c r="D150" s="43"/>
      <c r="E150" s="762"/>
      <c r="F150" s="196"/>
      <c r="G150" s="196"/>
      <c r="H150" s="196"/>
      <c r="I150" s="196"/>
      <c r="J150" s="196"/>
      <c r="K150" s="196"/>
      <c r="L150" s="196"/>
      <c r="M150" s="815"/>
    </row>
    <row r="151" spans="1:13">
      <c r="A151" s="762"/>
      <c r="B151" s="43"/>
      <c r="C151" s="196"/>
      <c r="D151" s="43"/>
      <c r="E151" s="196"/>
      <c r="F151" s="196"/>
      <c r="G151" s="196"/>
      <c r="H151" s="196"/>
      <c r="I151" s="196"/>
      <c r="J151" s="196"/>
      <c r="K151" s="196"/>
      <c r="L151" s="196"/>
      <c r="M151" s="182" t="s">
        <v>926</v>
      </c>
    </row>
    <row r="152" spans="1:13">
      <c r="A152" s="78"/>
      <c r="B152" s="191"/>
      <c r="C152" s="179"/>
      <c r="D152" s="180" t="s">
        <v>278</v>
      </c>
      <c r="E152" s="1884" t="s">
        <v>279</v>
      </c>
      <c r="F152" s="1885"/>
      <c r="G152" s="1885"/>
      <c r="H152" s="1885"/>
      <c r="I152" s="1886"/>
      <c r="J152" s="180" t="s">
        <v>281</v>
      </c>
      <c r="K152" s="180" t="s">
        <v>283</v>
      </c>
      <c r="L152" s="181" t="s">
        <v>285</v>
      </c>
      <c r="M152" s="191" t="s">
        <v>1825</v>
      </c>
    </row>
    <row r="153" spans="1:13">
      <c r="A153" s="182" t="s">
        <v>276</v>
      </c>
      <c r="B153" s="183" t="s">
        <v>95</v>
      </c>
      <c r="C153" s="182" t="s">
        <v>277</v>
      </c>
      <c r="D153" s="183" t="s">
        <v>286</v>
      </c>
      <c r="E153" s="180">
        <v>2561</v>
      </c>
      <c r="F153" s="180">
        <v>2562</v>
      </c>
      <c r="G153" s="180">
        <v>2563</v>
      </c>
      <c r="H153" s="180">
        <v>2564</v>
      </c>
      <c r="I153" s="180">
        <v>2565</v>
      </c>
      <c r="J153" s="182" t="s">
        <v>282</v>
      </c>
      <c r="K153" s="182" t="s">
        <v>284</v>
      </c>
      <c r="L153" s="183" t="s">
        <v>329</v>
      </c>
      <c r="M153" s="197" t="s">
        <v>1826</v>
      </c>
    </row>
    <row r="154" spans="1:13">
      <c r="A154" s="182"/>
      <c r="B154" s="183"/>
      <c r="C154" s="182"/>
      <c r="D154" s="182" t="s">
        <v>287</v>
      </c>
      <c r="E154" s="184" t="s">
        <v>280</v>
      </c>
      <c r="F154" s="184" t="s">
        <v>280</v>
      </c>
      <c r="G154" s="184" t="s">
        <v>280</v>
      </c>
      <c r="H154" s="184" t="s">
        <v>280</v>
      </c>
      <c r="I154" s="184" t="s">
        <v>280</v>
      </c>
      <c r="J154" s="182"/>
      <c r="K154" s="182"/>
      <c r="L154" s="183" t="s">
        <v>330</v>
      </c>
      <c r="M154" s="202"/>
    </row>
    <row r="155" spans="1:13">
      <c r="A155" s="45">
        <v>31</v>
      </c>
      <c r="B155" s="58" t="s">
        <v>2936</v>
      </c>
      <c r="C155" s="100" t="s">
        <v>1612</v>
      </c>
      <c r="D155" s="50" t="s">
        <v>1807</v>
      </c>
      <c r="E155" s="161" t="s">
        <v>97</v>
      </c>
      <c r="F155" s="190">
        <v>20000</v>
      </c>
      <c r="G155" s="190">
        <v>20000</v>
      </c>
      <c r="H155" s="189">
        <v>20000</v>
      </c>
      <c r="I155" s="190">
        <v>20000</v>
      </c>
      <c r="J155" s="191" t="s">
        <v>825</v>
      </c>
      <c r="K155" s="192" t="s">
        <v>823</v>
      </c>
      <c r="L155" s="191" t="s">
        <v>841</v>
      </c>
      <c r="M155" s="191" t="s">
        <v>1999</v>
      </c>
    </row>
    <row r="156" spans="1:13">
      <c r="A156" s="46"/>
      <c r="B156" s="43"/>
      <c r="C156" s="41" t="s">
        <v>1615</v>
      </c>
      <c r="D156" s="51"/>
      <c r="E156" s="46"/>
      <c r="F156" s="197"/>
      <c r="G156" s="197"/>
      <c r="H156" s="196"/>
      <c r="I156" s="197"/>
      <c r="J156" s="197" t="s">
        <v>811</v>
      </c>
      <c r="K156" s="196" t="s">
        <v>824</v>
      </c>
      <c r="L156" s="197" t="s">
        <v>842</v>
      </c>
      <c r="M156" s="197" t="s">
        <v>2000</v>
      </c>
    </row>
    <row r="157" spans="1:13">
      <c r="A157" s="143"/>
      <c r="B157" s="253"/>
      <c r="C157" s="42" t="s">
        <v>1614</v>
      </c>
      <c r="D157" s="52"/>
      <c r="E157" s="143"/>
      <c r="F157" s="202"/>
      <c r="G157" s="202"/>
      <c r="H157" s="203"/>
      <c r="I157" s="202"/>
      <c r="J157" s="202"/>
      <c r="K157" s="196"/>
      <c r="L157" s="202"/>
      <c r="M157" s="149"/>
    </row>
    <row r="158" spans="1:13">
      <c r="A158" s="45">
        <v>32</v>
      </c>
      <c r="B158" s="58" t="s">
        <v>1998</v>
      </c>
      <c r="C158" s="100" t="s">
        <v>1612</v>
      </c>
      <c r="D158" s="50" t="s">
        <v>511</v>
      </c>
      <c r="E158" s="161" t="s">
        <v>97</v>
      </c>
      <c r="F158" s="190">
        <v>20000</v>
      </c>
      <c r="G158" s="190">
        <v>20000</v>
      </c>
      <c r="H158" s="189">
        <v>20000</v>
      </c>
      <c r="I158" s="190">
        <v>20000</v>
      </c>
      <c r="J158" s="191" t="s">
        <v>825</v>
      </c>
      <c r="K158" s="192" t="s">
        <v>823</v>
      </c>
      <c r="L158" s="191" t="s">
        <v>841</v>
      </c>
      <c r="M158" s="883"/>
    </row>
    <row r="159" spans="1:13">
      <c r="A159" s="46"/>
      <c r="B159" s="43"/>
      <c r="C159" s="41" t="s">
        <v>1615</v>
      </c>
      <c r="D159" s="51"/>
      <c r="E159" s="46"/>
      <c r="F159" s="197"/>
      <c r="G159" s="197"/>
      <c r="H159" s="196"/>
      <c r="I159" s="197"/>
      <c r="J159" s="197" t="s">
        <v>811</v>
      </c>
      <c r="K159" s="196" t="s">
        <v>824</v>
      </c>
      <c r="L159" s="197" t="s">
        <v>842</v>
      </c>
      <c r="M159" s="813"/>
    </row>
    <row r="160" spans="1:13">
      <c r="A160" s="143"/>
      <c r="B160" s="253"/>
      <c r="C160" s="42" t="s">
        <v>1614</v>
      </c>
      <c r="D160" s="52"/>
      <c r="E160" s="143"/>
      <c r="F160" s="202"/>
      <c r="G160" s="202"/>
      <c r="H160" s="203"/>
      <c r="I160" s="202"/>
      <c r="J160" s="202"/>
      <c r="K160" s="196"/>
      <c r="L160" s="202"/>
    </row>
    <row r="161" spans="1:13">
      <c r="A161" s="915" t="s">
        <v>26</v>
      </c>
      <c r="B161" s="989" t="s">
        <v>3725</v>
      </c>
      <c r="C161" s="429" t="s">
        <v>97</v>
      </c>
      <c r="D161" s="997" t="s">
        <v>97</v>
      </c>
      <c r="E161" s="518"/>
      <c r="F161" s="459">
        <f>SUM(F158:F160,F155,F145,F142,F139,F136,F133,F124,F121,F118,F115,F112,F103,F100,F97,F94,F91,F81,F79,F76,F74,F72,F69,F62,F60,F58,F56,F54,F52,F50,F48)</f>
        <v>1613000</v>
      </c>
      <c r="G161" s="459">
        <f>SUM(G158:G160,G155,G145,G142,G139,G136,G133,G124,G121,G118,G115,G112,G103,G100,G97,G94,G91,G81,G79,G76,G74,G72,G69,G62,G60,G58,G56,G54,G52,G50,G48)</f>
        <v>1603000</v>
      </c>
      <c r="H161" s="459">
        <f>SUM(H158:H160,H155,H145,H142,H139,H136,H133,H124,H121,H118,H115,H112,H103,H100,H97,H94,H91,H81,H79,H76,H74,H72,H69,H62,H60,H58,H56,H54,H52,H50,H48)</f>
        <v>1603000</v>
      </c>
      <c r="I161" s="459">
        <f>SUM(I158:I160,I155,I145,I142,I139,I136,I133,I124,I121,I118,I115,I112,I103,I100,I97,I94,I91,I81,I79,I76,I74,I72,I69,I62,I60,I58,I56,I54,I52,I50,I48)</f>
        <v>1603000</v>
      </c>
      <c r="J161" s="430" t="s">
        <v>97</v>
      </c>
      <c r="K161" s="281" t="s">
        <v>97</v>
      </c>
      <c r="L161" s="431" t="s">
        <v>97</v>
      </c>
    </row>
    <row r="162" spans="1:13">
      <c r="A162" s="762"/>
    </row>
    <row r="163" spans="1:13">
      <c r="A163" s="178"/>
      <c r="M163" s="431" t="s">
        <v>97</v>
      </c>
    </row>
    <row r="164" spans="1:13">
      <c r="A164" s="178"/>
    </row>
    <row r="165" spans="1:13">
      <c r="A165" s="178"/>
    </row>
    <row r="166" spans="1:13">
      <c r="A166" s="178"/>
    </row>
    <row r="167" spans="1:13">
      <c r="A167" s="178"/>
      <c r="M167" s="1225"/>
    </row>
    <row r="168" spans="1:13">
      <c r="A168" s="178"/>
      <c r="M168" s="1225"/>
    </row>
    <row r="169" spans="1:13" ht="27">
      <c r="A169" s="178"/>
      <c r="L169" s="593">
        <v>104</v>
      </c>
      <c r="M169" s="1225"/>
    </row>
    <row r="170" spans="1:13">
      <c r="A170" s="178"/>
      <c r="M170" s="1225"/>
    </row>
    <row r="171" spans="1:13">
      <c r="A171" s="178"/>
      <c r="M171" s="1225"/>
    </row>
    <row r="172" spans="1:13">
      <c r="B172" s="620" t="s">
        <v>2714</v>
      </c>
      <c r="G172" s="144"/>
      <c r="H172" s="196"/>
      <c r="I172" s="196"/>
      <c r="J172" s="144"/>
    </row>
    <row r="173" spans="1:13" s="793" customFormat="1">
      <c r="A173" s="78"/>
      <c r="B173" s="191"/>
      <c r="C173" s="179"/>
      <c r="D173" s="180" t="s">
        <v>278</v>
      </c>
      <c r="E173" s="1884" t="s">
        <v>279</v>
      </c>
      <c r="F173" s="1885"/>
      <c r="G173" s="1885"/>
      <c r="H173" s="1885"/>
      <c r="I173" s="1886"/>
      <c r="J173" s="180" t="s">
        <v>281</v>
      </c>
      <c r="K173" s="180" t="s">
        <v>283</v>
      </c>
      <c r="L173" s="181" t="s">
        <v>285</v>
      </c>
      <c r="M173" s="1011"/>
    </row>
    <row r="174" spans="1:13" s="793" customFormat="1">
      <c r="A174" s="182" t="s">
        <v>276</v>
      </c>
      <c r="B174" s="183" t="s">
        <v>95</v>
      </c>
      <c r="C174" s="182" t="s">
        <v>277</v>
      </c>
      <c r="D174" s="183" t="s">
        <v>286</v>
      </c>
      <c r="E174" s="180">
        <v>2561</v>
      </c>
      <c r="F174" s="180">
        <v>2562</v>
      </c>
      <c r="G174" s="180">
        <v>2563</v>
      </c>
      <c r="H174" s="180">
        <v>2564</v>
      </c>
      <c r="I174" s="180">
        <v>2565</v>
      </c>
      <c r="J174" s="182" t="s">
        <v>282</v>
      </c>
      <c r="K174" s="182" t="s">
        <v>284</v>
      </c>
      <c r="L174" s="183" t="s">
        <v>329</v>
      </c>
      <c r="M174" s="1011"/>
    </row>
    <row r="175" spans="1:13" s="793" customFormat="1">
      <c r="A175" s="184"/>
      <c r="B175" s="932"/>
      <c r="C175" s="184"/>
      <c r="D175" s="184" t="s">
        <v>287</v>
      </c>
      <c r="E175" s="184" t="s">
        <v>280</v>
      </c>
      <c r="F175" s="184" t="s">
        <v>280</v>
      </c>
      <c r="G175" s="184" t="s">
        <v>280</v>
      </c>
      <c r="H175" s="184" t="s">
        <v>280</v>
      </c>
      <c r="I175" s="184" t="s">
        <v>280</v>
      </c>
      <c r="J175" s="184"/>
      <c r="K175" s="184"/>
      <c r="L175" s="183" t="s">
        <v>330</v>
      </c>
      <c r="M175" s="1011"/>
    </row>
    <row r="176" spans="1:13" s="793" customFormat="1" ht="19.5">
      <c r="A176" s="686">
        <v>1</v>
      </c>
      <c r="B176" s="113" t="s">
        <v>719</v>
      </c>
      <c r="C176" s="114" t="s">
        <v>520</v>
      </c>
      <c r="D176" s="1007" t="s">
        <v>514</v>
      </c>
      <c r="E176" s="791" t="s">
        <v>97</v>
      </c>
      <c r="F176" s="1008">
        <v>25000</v>
      </c>
      <c r="G176" s="1008">
        <v>25000</v>
      </c>
      <c r="H176" s="1008">
        <v>25000</v>
      </c>
      <c r="I176" s="1008">
        <v>25000</v>
      </c>
      <c r="J176" s="1009" t="s">
        <v>820</v>
      </c>
      <c r="K176" s="1010" t="s">
        <v>837</v>
      </c>
      <c r="L176" s="145" t="s">
        <v>841</v>
      </c>
      <c r="M176" s="1011"/>
    </row>
    <row r="177" spans="1:13" s="793" customFormat="1" ht="19.5">
      <c r="A177" s="688"/>
      <c r="B177" s="684" t="s">
        <v>720</v>
      </c>
      <c r="C177" s="102" t="s">
        <v>516</v>
      </c>
      <c r="D177" s="711"/>
      <c r="E177" s="688"/>
      <c r="F177" s="1012"/>
      <c r="G177" s="1012"/>
      <c r="H177" s="1012"/>
      <c r="I177" s="1012"/>
      <c r="J177" s="1013" t="s">
        <v>840</v>
      </c>
      <c r="K177" s="1013" t="s">
        <v>836</v>
      </c>
      <c r="L177" s="146" t="s">
        <v>842</v>
      </c>
      <c r="M177" s="1011"/>
    </row>
    <row r="178" spans="1:13" s="793" customFormat="1" ht="19.5">
      <c r="A178" s="734">
        <v>2</v>
      </c>
      <c r="B178" s="710" t="s">
        <v>517</v>
      </c>
      <c r="C178" s="114" t="s">
        <v>520</v>
      </c>
      <c r="D178" s="1007" t="s">
        <v>514</v>
      </c>
      <c r="E178" s="792" t="s">
        <v>97</v>
      </c>
      <c r="F178" s="1014">
        <v>25000</v>
      </c>
      <c r="G178" s="1014">
        <v>25000</v>
      </c>
      <c r="H178" s="1014">
        <v>25000</v>
      </c>
      <c r="I178" s="1014">
        <v>25000</v>
      </c>
      <c r="J178" s="1009" t="s">
        <v>820</v>
      </c>
      <c r="K178" s="1010" t="s">
        <v>837</v>
      </c>
      <c r="L178" s="145" t="s">
        <v>841</v>
      </c>
      <c r="M178" s="1011"/>
    </row>
    <row r="179" spans="1:13" s="793" customFormat="1" ht="19.5">
      <c r="A179" s="734"/>
      <c r="B179" s="715"/>
      <c r="C179" s="102" t="s">
        <v>516</v>
      </c>
      <c r="D179" s="711"/>
      <c r="E179" s="754"/>
      <c r="F179" s="1015"/>
      <c r="G179" s="1015"/>
      <c r="H179" s="1015"/>
      <c r="I179" s="1015"/>
      <c r="J179" s="1013" t="s">
        <v>840</v>
      </c>
      <c r="K179" s="1013" t="s">
        <v>836</v>
      </c>
      <c r="L179" s="146" t="s">
        <v>842</v>
      </c>
      <c r="M179" s="1011"/>
    </row>
    <row r="180" spans="1:13" s="793" customFormat="1" ht="19.5">
      <c r="A180" s="686">
        <v>3</v>
      </c>
      <c r="B180" s="113" t="s">
        <v>518</v>
      </c>
      <c r="C180" s="114" t="s">
        <v>520</v>
      </c>
      <c r="D180" s="1007" t="s">
        <v>838</v>
      </c>
      <c r="E180" s="791" t="s">
        <v>97</v>
      </c>
      <c r="F180" s="1008">
        <v>15000</v>
      </c>
      <c r="G180" s="1008">
        <v>15000</v>
      </c>
      <c r="H180" s="1008">
        <v>15000</v>
      </c>
      <c r="I180" s="1008">
        <v>15000</v>
      </c>
      <c r="J180" s="1009" t="s">
        <v>820</v>
      </c>
      <c r="K180" s="1010" t="s">
        <v>837</v>
      </c>
      <c r="L180" s="145" t="s">
        <v>841</v>
      </c>
      <c r="M180" s="1011"/>
    </row>
    <row r="181" spans="1:13">
      <c r="A181" s="688"/>
      <c r="B181" s="684" t="s">
        <v>519</v>
      </c>
      <c r="C181" s="102" t="s">
        <v>516</v>
      </c>
      <c r="D181" s="1016"/>
      <c r="E181" s="688"/>
      <c r="F181" s="1012"/>
      <c r="G181" s="1012"/>
      <c r="H181" s="1012"/>
      <c r="I181" s="1012"/>
      <c r="J181" s="1013" t="s">
        <v>840</v>
      </c>
      <c r="K181" s="1013" t="s">
        <v>836</v>
      </c>
      <c r="L181" s="146" t="s">
        <v>842</v>
      </c>
    </row>
    <row r="182" spans="1:13">
      <c r="A182" s="915" t="s">
        <v>26</v>
      </c>
      <c r="B182" s="1236" t="s">
        <v>1102</v>
      </c>
      <c r="C182" s="281" t="s">
        <v>97</v>
      </c>
      <c r="D182" s="281" t="s">
        <v>97</v>
      </c>
      <c r="E182" s="290" t="s">
        <v>97</v>
      </c>
      <c r="F182" s="290">
        <f>SUM(F180:F181,F178,F176)</f>
        <v>65000</v>
      </c>
      <c r="G182" s="290">
        <f t="shared" ref="G182:I182" si="1">SUM(G180:G181,G178,G176)</f>
        <v>65000</v>
      </c>
      <c r="H182" s="290">
        <f t="shared" si="1"/>
        <v>65000</v>
      </c>
      <c r="I182" s="290">
        <f t="shared" si="1"/>
        <v>65000</v>
      </c>
      <c r="J182" s="281" t="s">
        <v>97</v>
      </c>
      <c r="K182" s="281" t="s">
        <v>97</v>
      </c>
      <c r="L182" s="281" t="s">
        <v>97</v>
      </c>
    </row>
    <row r="183" spans="1:13">
      <c r="G183" s="144"/>
      <c r="H183" s="196"/>
      <c r="I183" s="196"/>
      <c r="J183" s="144"/>
    </row>
    <row r="184" spans="1:13">
      <c r="G184" s="144"/>
      <c r="H184" s="196"/>
      <c r="I184" s="196"/>
      <c r="J184" s="144"/>
    </row>
    <row r="185" spans="1:13">
      <c r="G185" s="144"/>
      <c r="H185" s="196"/>
      <c r="I185" s="196"/>
      <c r="J185" s="144"/>
      <c r="M185" s="916">
        <v>81</v>
      </c>
    </row>
    <row r="186" spans="1:13">
      <c r="G186" s="144"/>
      <c r="H186" s="196"/>
      <c r="I186" s="196"/>
      <c r="J186" s="144"/>
    </row>
    <row r="187" spans="1:13">
      <c r="G187" s="144"/>
      <c r="H187" s="196"/>
      <c r="I187" s="196"/>
      <c r="J187" s="144"/>
    </row>
    <row r="188" spans="1:13">
      <c r="G188" s="144"/>
      <c r="H188" s="196"/>
      <c r="I188" s="196"/>
      <c r="J188" s="144"/>
    </row>
    <row r="189" spans="1:13">
      <c r="G189" s="144"/>
      <c r="H189" s="196"/>
      <c r="I189" s="196"/>
      <c r="J189" s="144"/>
    </row>
    <row r="190" spans="1:13">
      <c r="G190" s="144"/>
      <c r="H190" s="196"/>
      <c r="I190" s="196"/>
      <c r="J190" s="144"/>
    </row>
    <row r="191" spans="1:13" ht="27">
      <c r="G191" s="144"/>
      <c r="H191" s="196"/>
      <c r="I191" s="196"/>
      <c r="J191" s="144"/>
      <c r="L191" s="593">
        <v>105</v>
      </c>
    </row>
    <row r="192" spans="1:13">
      <c r="G192" s="144"/>
      <c r="H192" s="196"/>
      <c r="I192" s="196"/>
      <c r="J192" s="144"/>
    </row>
    <row r="193" spans="1:12">
      <c r="B193" s="620" t="s">
        <v>2716</v>
      </c>
    </row>
    <row r="194" spans="1:12">
      <c r="A194" s="78"/>
      <c r="B194" s="191"/>
      <c r="C194" s="179"/>
      <c r="D194" s="180" t="s">
        <v>278</v>
      </c>
      <c r="E194" s="1884" t="s">
        <v>279</v>
      </c>
      <c r="F194" s="1885"/>
      <c r="G194" s="1885"/>
      <c r="H194" s="1885"/>
      <c r="I194" s="1886"/>
      <c r="J194" s="180" t="s">
        <v>281</v>
      </c>
      <c r="K194" s="180" t="s">
        <v>283</v>
      </c>
      <c r="L194" s="181" t="s">
        <v>285</v>
      </c>
    </row>
    <row r="195" spans="1:12">
      <c r="A195" s="182" t="s">
        <v>276</v>
      </c>
      <c r="B195" s="183" t="s">
        <v>95</v>
      </c>
      <c r="C195" s="182" t="s">
        <v>277</v>
      </c>
      <c r="D195" s="183" t="s">
        <v>286</v>
      </c>
      <c r="E195" s="180">
        <v>2561</v>
      </c>
      <c r="F195" s="180">
        <v>2562</v>
      </c>
      <c r="G195" s="180">
        <v>2563</v>
      </c>
      <c r="H195" s="180">
        <v>2564</v>
      </c>
      <c r="I195" s="180">
        <v>2565</v>
      </c>
      <c r="J195" s="182" t="s">
        <v>282</v>
      </c>
      <c r="K195" s="182" t="s">
        <v>284</v>
      </c>
      <c r="L195" s="183" t="s">
        <v>329</v>
      </c>
    </row>
    <row r="196" spans="1:12">
      <c r="A196" s="184"/>
      <c r="B196" s="932"/>
      <c r="C196" s="184"/>
      <c r="D196" s="184" t="s">
        <v>287</v>
      </c>
      <c r="E196" s="184" t="s">
        <v>280</v>
      </c>
      <c r="F196" s="184" t="s">
        <v>280</v>
      </c>
      <c r="G196" s="184" t="s">
        <v>280</v>
      </c>
      <c r="H196" s="184" t="s">
        <v>280</v>
      </c>
      <c r="I196" s="184" t="s">
        <v>280</v>
      </c>
      <c r="J196" s="184"/>
      <c r="K196" s="184"/>
      <c r="L196" s="183" t="s">
        <v>330</v>
      </c>
    </row>
    <row r="197" spans="1:12">
      <c r="A197" s="46">
        <v>1</v>
      </c>
      <c r="B197" s="110" t="s">
        <v>489</v>
      </c>
      <c r="C197" s="100" t="s">
        <v>1621</v>
      </c>
      <c r="D197" s="101" t="s">
        <v>323</v>
      </c>
      <c r="E197" s="791" t="s">
        <v>97</v>
      </c>
      <c r="F197" s="161">
        <v>10000000</v>
      </c>
      <c r="G197" s="161">
        <v>10000000</v>
      </c>
      <c r="H197" s="161">
        <v>10000000</v>
      </c>
      <c r="I197" s="161">
        <v>10000000</v>
      </c>
      <c r="J197" s="46" t="s">
        <v>796</v>
      </c>
      <c r="K197" s="46" t="s">
        <v>1623</v>
      </c>
      <c r="L197" s="191" t="s">
        <v>841</v>
      </c>
    </row>
    <row r="198" spans="1:12">
      <c r="A198" s="182"/>
      <c r="B198" s="54"/>
      <c r="C198" s="102" t="s">
        <v>501</v>
      </c>
      <c r="D198" s="103"/>
      <c r="E198" s="688"/>
      <c r="F198" s="202"/>
      <c r="G198" s="202"/>
      <c r="H198" s="202"/>
      <c r="I198" s="202"/>
      <c r="J198" s="46" t="s">
        <v>833</v>
      </c>
      <c r="K198" s="157" t="s">
        <v>832</v>
      </c>
      <c r="L198" s="202" t="s">
        <v>842</v>
      </c>
    </row>
    <row r="199" spans="1:12">
      <c r="A199" s="78">
        <v>2</v>
      </c>
      <c r="B199" s="110" t="s">
        <v>490</v>
      </c>
      <c r="C199" s="100" t="s">
        <v>1621</v>
      </c>
      <c r="D199" s="101" t="s">
        <v>323</v>
      </c>
      <c r="E199" s="792" t="s">
        <v>97</v>
      </c>
      <c r="F199" s="156">
        <v>2800000</v>
      </c>
      <c r="G199" s="156">
        <v>2800000</v>
      </c>
      <c r="H199" s="156">
        <v>2800000</v>
      </c>
      <c r="I199" s="156">
        <v>2800000</v>
      </c>
      <c r="J199" s="45" t="s">
        <v>808</v>
      </c>
      <c r="K199" s="45" t="s">
        <v>1624</v>
      </c>
      <c r="L199" s="191" t="s">
        <v>841</v>
      </c>
    </row>
    <row r="200" spans="1:12">
      <c r="A200" s="80"/>
      <c r="B200" s="54"/>
      <c r="C200" s="102" t="s">
        <v>807</v>
      </c>
      <c r="D200" s="103"/>
      <c r="E200" s="754"/>
      <c r="F200" s="202"/>
      <c r="G200" s="202"/>
      <c r="H200" s="202"/>
      <c r="I200" s="202"/>
      <c r="J200" s="143" t="s">
        <v>768</v>
      </c>
      <c r="K200" s="160" t="s">
        <v>832</v>
      </c>
      <c r="L200" s="202" t="s">
        <v>842</v>
      </c>
    </row>
    <row r="201" spans="1:12">
      <c r="A201" s="46">
        <v>3</v>
      </c>
      <c r="B201" s="110" t="s">
        <v>491</v>
      </c>
      <c r="C201" s="100" t="s">
        <v>1621</v>
      </c>
      <c r="D201" s="101" t="s">
        <v>323</v>
      </c>
      <c r="E201" s="791" t="s">
        <v>97</v>
      </c>
      <c r="F201" s="156">
        <v>200000</v>
      </c>
      <c r="G201" s="156">
        <v>200000</v>
      </c>
      <c r="H201" s="156">
        <v>200000</v>
      </c>
      <c r="I201" s="156">
        <v>200000</v>
      </c>
      <c r="J201" s="46" t="s">
        <v>834</v>
      </c>
      <c r="K201" s="46" t="s">
        <v>831</v>
      </c>
      <c r="L201" s="191" t="s">
        <v>841</v>
      </c>
    </row>
    <row r="202" spans="1:12">
      <c r="A202" s="184"/>
      <c r="B202" s="54"/>
      <c r="C202" s="102" t="s">
        <v>1622</v>
      </c>
      <c r="D202" s="103"/>
      <c r="E202" s="688"/>
      <c r="F202" s="143"/>
      <c r="G202" s="143"/>
      <c r="H202" s="143"/>
      <c r="I202" s="143"/>
      <c r="J202" s="46" t="s">
        <v>835</v>
      </c>
      <c r="K202" s="157" t="s">
        <v>832</v>
      </c>
      <c r="L202" s="202" t="s">
        <v>842</v>
      </c>
    </row>
    <row r="203" spans="1:12">
      <c r="A203" s="915" t="s">
        <v>26</v>
      </c>
      <c r="B203" s="933" t="s">
        <v>1102</v>
      </c>
      <c r="C203" s="281" t="s">
        <v>97</v>
      </c>
      <c r="D203" s="281" t="s">
        <v>97</v>
      </c>
      <c r="E203" s="1017" t="s">
        <v>97</v>
      </c>
      <c r="F203" s="886">
        <f>SUM(F199:F201,F197)</f>
        <v>13000000</v>
      </c>
      <c r="G203" s="886">
        <f>SUM(G199:G201,G197)</f>
        <v>13000000</v>
      </c>
      <c r="H203" s="886">
        <f>SUM(H199:H201,H197)</f>
        <v>13000000</v>
      </c>
      <c r="I203" s="886">
        <f>SUM(I199:I201,I197)</f>
        <v>13000000</v>
      </c>
      <c r="J203" s="281" t="s">
        <v>97</v>
      </c>
      <c r="K203" s="281" t="s">
        <v>97</v>
      </c>
      <c r="L203" s="281" t="s">
        <v>97</v>
      </c>
    </row>
    <row r="204" spans="1:12">
      <c r="E204" s="729"/>
    </row>
    <row r="205" spans="1:12">
      <c r="E205" s="698"/>
    </row>
    <row r="211" spans="12:12">
      <c r="L211" s="538"/>
    </row>
    <row r="212" spans="12:12" ht="27">
      <c r="L212" s="593">
        <v>106</v>
      </c>
    </row>
  </sheetData>
  <mergeCells count="15">
    <mergeCell ref="E109:I109"/>
    <mergeCell ref="A5:L5"/>
    <mergeCell ref="K1:L1"/>
    <mergeCell ref="E173:I173"/>
    <mergeCell ref="E194:I194"/>
    <mergeCell ref="A4:L4"/>
    <mergeCell ref="A2:L2"/>
    <mergeCell ref="A3:L3"/>
    <mergeCell ref="E9:I9"/>
    <mergeCell ref="E23:I23"/>
    <mergeCell ref="E45:I45"/>
    <mergeCell ref="E66:I66"/>
    <mergeCell ref="E88:I88"/>
    <mergeCell ref="E130:I130"/>
    <mergeCell ref="E152:I152"/>
  </mergeCells>
  <pageMargins left="7.874015748031496E-2" right="7.874015748031496E-2" top="0.76" bottom="7.874015748031496E-2" header="0.31496062992125984" footer="0.31496062992125984"/>
  <pageSetup paperSize="9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4"/>
  <sheetViews>
    <sheetView view="pageBreakPreview" topLeftCell="A190" zoomScale="120" zoomScaleSheetLayoutView="120" workbookViewId="0">
      <selection activeCell="B174" sqref="B174"/>
    </sheetView>
  </sheetViews>
  <sheetFormatPr defaultColWidth="9" defaultRowHeight="24"/>
  <cols>
    <col min="1" max="1" width="4.140625" style="925" customWidth="1"/>
    <col min="2" max="2" width="26.140625" style="1" customWidth="1"/>
    <col min="3" max="3" width="19.42578125" style="1" customWidth="1"/>
    <col min="4" max="4" width="12.140625" style="1" customWidth="1"/>
    <col min="5" max="5" width="7" style="1" customWidth="1"/>
    <col min="6" max="7" width="8.5703125" style="1" customWidth="1"/>
    <col min="8" max="9" width="8.42578125" style="486" customWidth="1"/>
    <col min="10" max="10" width="11.28515625" style="1" customWidth="1"/>
    <col min="11" max="11" width="15.28515625" style="1" customWidth="1"/>
    <col min="12" max="12" width="6.85546875" style="204" customWidth="1"/>
    <col min="13" max="13" width="9" style="454"/>
    <col min="14" max="16384" width="9" style="1"/>
  </cols>
  <sheetData>
    <row r="1" spans="1:16">
      <c r="A1" s="1895" t="s">
        <v>2634</v>
      </c>
      <c r="B1" s="1895"/>
      <c r="C1" s="625"/>
      <c r="D1" s="625"/>
      <c r="E1" s="625"/>
      <c r="F1" s="625"/>
      <c r="G1" s="625"/>
      <c r="H1" s="626"/>
      <c r="I1" s="626"/>
      <c r="J1" s="625"/>
      <c r="K1" s="1896"/>
      <c r="L1" s="1896"/>
      <c r="N1" s="178" t="s">
        <v>428</v>
      </c>
      <c r="O1" s="178"/>
      <c r="P1" s="178"/>
    </row>
    <row r="2" spans="1:16">
      <c r="A2" s="920"/>
      <c r="B2" s="800"/>
      <c r="C2" s="800"/>
      <c r="D2" s="800"/>
      <c r="E2" s="800"/>
      <c r="F2" s="800"/>
      <c r="G2" s="800"/>
      <c r="H2" s="800"/>
      <c r="I2" s="800"/>
      <c r="J2" s="800"/>
      <c r="K2" s="1887" t="s">
        <v>2655</v>
      </c>
      <c r="L2" s="1888"/>
      <c r="N2" s="178"/>
      <c r="O2" s="178" t="s">
        <v>429</v>
      </c>
      <c r="P2" s="178"/>
    </row>
    <row r="3" spans="1:16">
      <c r="A3" s="1859" t="s">
        <v>272</v>
      </c>
      <c r="B3" s="1859"/>
      <c r="C3" s="1859"/>
      <c r="D3" s="1859"/>
      <c r="E3" s="1859"/>
      <c r="F3" s="1859"/>
      <c r="G3" s="1859"/>
      <c r="H3" s="1859"/>
      <c r="I3" s="1859"/>
      <c r="J3" s="1859"/>
      <c r="K3" s="1859"/>
      <c r="L3" s="1859"/>
      <c r="N3" s="177" t="s">
        <v>430</v>
      </c>
      <c r="O3" s="178"/>
      <c r="P3" s="178"/>
    </row>
    <row r="4" spans="1:16">
      <c r="A4" s="1859" t="s">
        <v>2656</v>
      </c>
      <c r="B4" s="1859"/>
      <c r="C4" s="1859"/>
      <c r="D4" s="1859"/>
      <c r="E4" s="1859"/>
      <c r="F4" s="1859"/>
      <c r="G4" s="1859"/>
      <c r="H4" s="1859"/>
      <c r="I4" s="1859"/>
      <c r="J4" s="1859"/>
      <c r="K4" s="1859"/>
      <c r="L4" s="1859"/>
      <c r="N4" s="177"/>
      <c r="O4" s="178" t="s">
        <v>431</v>
      </c>
      <c r="P4" s="178"/>
    </row>
    <row r="5" spans="1:16">
      <c r="A5" s="1859" t="s">
        <v>273</v>
      </c>
      <c r="B5" s="1859"/>
      <c r="C5" s="1859"/>
      <c r="D5" s="1859"/>
      <c r="E5" s="1859"/>
      <c r="F5" s="1859"/>
      <c r="G5" s="1859"/>
      <c r="H5" s="1859"/>
      <c r="I5" s="1859"/>
      <c r="J5" s="1859"/>
      <c r="K5" s="1859"/>
      <c r="L5" s="1859"/>
      <c r="N5" s="177" t="s">
        <v>432</v>
      </c>
      <c r="O5" s="178"/>
      <c r="P5" s="178"/>
    </row>
    <row r="6" spans="1:16" s="178" customFormat="1">
      <c r="A6" s="1827" t="s">
        <v>3040</v>
      </c>
      <c r="B6" s="1827"/>
      <c r="C6" s="1827"/>
      <c r="D6" s="1827"/>
      <c r="E6" s="1827"/>
      <c r="F6" s="1827"/>
      <c r="G6" s="1827"/>
      <c r="H6" s="1827"/>
      <c r="I6" s="1827"/>
      <c r="J6" s="1827"/>
      <c r="K6" s="920"/>
      <c r="L6" s="920"/>
      <c r="M6" s="916"/>
      <c r="N6" s="177"/>
    </row>
    <row r="7" spans="1:16">
      <c r="A7" s="1361" t="s">
        <v>1596</v>
      </c>
      <c r="B7" s="75"/>
      <c r="C7" s="75"/>
      <c r="D7" s="75"/>
      <c r="E7" s="75"/>
      <c r="F7" s="75"/>
      <c r="G7" s="75"/>
      <c r="H7" s="627"/>
      <c r="I7" s="627"/>
      <c r="J7" s="75"/>
      <c r="K7" s="75"/>
      <c r="L7" s="620"/>
      <c r="N7" s="177"/>
      <c r="O7" s="178" t="s">
        <v>433</v>
      </c>
      <c r="P7" s="178"/>
    </row>
    <row r="8" spans="1:16">
      <c r="A8" s="1361" t="s">
        <v>1051</v>
      </c>
      <c r="B8" s="75"/>
      <c r="C8" s="75"/>
      <c r="D8" s="75"/>
      <c r="E8" s="75"/>
      <c r="F8" s="75"/>
      <c r="G8" s="75"/>
      <c r="H8" s="627"/>
      <c r="I8" s="627"/>
      <c r="J8" s="75"/>
      <c r="K8" s="75"/>
      <c r="L8" s="620"/>
      <c r="N8" s="177" t="s">
        <v>434</v>
      </c>
      <c r="O8" s="178"/>
      <c r="P8" s="178"/>
    </row>
    <row r="9" spans="1:16">
      <c r="A9" s="928" t="s">
        <v>274</v>
      </c>
      <c r="B9" s="624" t="s">
        <v>1962</v>
      </c>
      <c r="C9" s="75"/>
      <c r="D9" s="75"/>
      <c r="E9" s="75"/>
      <c r="F9" s="75"/>
      <c r="G9" s="75"/>
      <c r="H9" s="627"/>
      <c r="I9" s="627"/>
      <c r="J9" s="75"/>
      <c r="K9" s="75"/>
      <c r="L9" s="620"/>
      <c r="N9" s="177"/>
      <c r="O9" s="178" t="s">
        <v>435</v>
      </c>
      <c r="P9" s="178"/>
    </row>
    <row r="10" spans="1:16">
      <c r="A10" s="525"/>
      <c r="B10" s="526"/>
      <c r="C10" s="526"/>
      <c r="D10" s="545" t="s">
        <v>278</v>
      </c>
      <c r="E10" s="1884" t="s">
        <v>279</v>
      </c>
      <c r="F10" s="1885"/>
      <c r="G10" s="1885"/>
      <c r="H10" s="1885"/>
      <c r="I10" s="1886"/>
      <c r="J10" s="545" t="s">
        <v>281</v>
      </c>
      <c r="K10" s="545" t="s">
        <v>283</v>
      </c>
      <c r="L10" s="181" t="s">
        <v>721</v>
      </c>
      <c r="N10" s="177" t="s">
        <v>436</v>
      </c>
      <c r="O10" s="178"/>
      <c r="P10" s="178"/>
    </row>
    <row r="11" spans="1:16">
      <c r="A11" s="547" t="s">
        <v>276</v>
      </c>
      <c r="B11" s="547" t="s">
        <v>95</v>
      </c>
      <c r="C11" s="547" t="s">
        <v>277</v>
      </c>
      <c r="D11" s="547" t="s">
        <v>286</v>
      </c>
      <c r="E11" s="180">
        <v>2561</v>
      </c>
      <c r="F11" s="180">
        <v>2562</v>
      </c>
      <c r="G11" s="180">
        <v>2563</v>
      </c>
      <c r="H11" s="180">
        <v>2564</v>
      </c>
      <c r="I11" s="180">
        <v>2565</v>
      </c>
      <c r="J11" s="547" t="s">
        <v>282</v>
      </c>
      <c r="K11" s="547" t="s">
        <v>284</v>
      </c>
      <c r="L11" s="183" t="s">
        <v>329</v>
      </c>
      <c r="N11" s="178" t="s">
        <v>437</v>
      </c>
      <c r="O11" s="178"/>
      <c r="P11" s="178"/>
    </row>
    <row r="12" spans="1:16">
      <c r="A12" s="546"/>
      <c r="B12" s="546"/>
      <c r="C12" s="546"/>
      <c r="D12" s="546" t="s">
        <v>287</v>
      </c>
      <c r="E12" s="184" t="s">
        <v>280</v>
      </c>
      <c r="F12" s="184" t="s">
        <v>280</v>
      </c>
      <c r="G12" s="184" t="s">
        <v>280</v>
      </c>
      <c r="H12" s="184" t="s">
        <v>280</v>
      </c>
      <c r="I12" s="184" t="s">
        <v>280</v>
      </c>
      <c r="J12" s="546"/>
      <c r="K12" s="546"/>
      <c r="L12" s="842" t="s">
        <v>330</v>
      </c>
      <c r="N12" s="178"/>
      <c r="O12" s="178"/>
      <c r="P12" s="178"/>
    </row>
    <row r="13" spans="1:16">
      <c r="A13" s="45">
        <v>1</v>
      </c>
      <c r="B13" s="220" t="s">
        <v>2223</v>
      </c>
      <c r="C13" s="187" t="s">
        <v>3083</v>
      </c>
      <c r="D13" s="188" t="s">
        <v>805</v>
      </c>
      <c r="E13" s="1024" t="s">
        <v>97</v>
      </c>
      <c r="F13" s="1019">
        <v>28000</v>
      </c>
      <c r="G13" s="1019">
        <v>28000</v>
      </c>
      <c r="H13" s="1019">
        <v>28000</v>
      </c>
      <c r="I13" s="1019">
        <v>28000</v>
      </c>
      <c r="J13" s="191" t="s">
        <v>902</v>
      </c>
      <c r="K13" s="192" t="s">
        <v>904</v>
      </c>
      <c r="L13" s="191" t="s">
        <v>1072</v>
      </c>
      <c r="M13" s="542"/>
      <c r="N13" s="178"/>
      <c r="O13" s="178"/>
      <c r="P13" s="178"/>
    </row>
    <row r="14" spans="1:16">
      <c r="A14" s="46"/>
      <c r="B14" s="224" t="s">
        <v>2224</v>
      </c>
      <c r="C14" s="195" t="s">
        <v>3084</v>
      </c>
      <c r="D14" s="1020"/>
      <c r="E14" s="1025"/>
      <c r="F14" s="885"/>
      <c r="G14" s="885"/>
      <c r="H14" s="885"/>
      <c r="I14" s="885"/>
      <c r="J14" s="197" t="s">
        <v>903</v>
      </c>
      <c r="K14" s="196" t="s">
        <v>905</v>
      </c>
      <c r="L14" s="197" t="s">
        <v>1073</v>
      </c>
      <c r="N14" s="178"/>
      <c r="O14" s="177" t="s">
        <v>1584</v>
      </c>
      <c r="P14" s="178"/>
    </row>
    <row r="15" spans="1:16">
      <c r="A15" s="45">
        <v>2</v>
      </c>
      <c r="B15" s="220" t="s">
        <v>3089</v>
      </c>
      <c r="C15" s="1023" t="s">
        <v>532</v>
      </c>
      <c r="D15" s="198" t="s">
        <v>906</v>
      </c>
      <c r="E15" s="161" t="s">
        <v>97</v>
      </c>
      <c r="F15" s="190">
        <v>1200000</v>
      </c>
      <c r="G15" s="190">
        <v>1255000</v>
      </c>
      <c r="H15" s="190">
        <v>1255000</v>
      </c>
      <c r="I15" s="190">
        <v>1255000</v>
      </c>
      <c r="J15" s="191" t="s">
        <v>821</v>
      </c>
      <c r="K15" s="192" t="s">
        <v>909</v>
      </c>
      <c r="L15" s="191" t="s">
        <v>1072</v>
      </c>
      <c r="N15" s="178"/>
      <c r="O15" s="177" t="s">
        <v>1585</v>
      </c>
      <c r="P15" s="178"/>
    </row>
    <row r="16" spans="1:16">
      <c r="A16" s="143"/>
      <c r="B16" s="222" t="s">
        <v>1073</v>
      </c>
      <c r="C16" s="195" t="s">
        <v>3085</v>
      </c>
      <c r="D16" s="201"/>
      <c r="E16" s="143"/>
      <c r="F16" s="202"/>
      <c r="G16" s="202"/>
      <c r="H16" s="202"/>
      <c r="I16" s="202"/>
      <c r="J16" s="202" t="s">
        <v>768</v>
      </c>
      <c r="K16" s="203" t="s">
        <v>910</v>
      </c>
      <c r="L16" s="197" t="s">
        <v>1073</v>
      </c>
      <c r="N16" s="178"/>
      <c r="O16" s="177" t="s">
        <v>1586</v>
      </c>
      <c r="P16" s="178"/>
    </row>
    <row r="17" spans="1:16">
      <c r="A17" s="46">
        <v>3</v>
      </c>
      <c r="B17" s="220" t="s">
        <v>535</v>
      </c>
      <c r="C17" s="187" t="s">
        <v>2225</v>
      </c>
      <c r="D17" s="66" t="s">
        <v>728</v>
      </c>
      <c r="E17" s="1026" t="s">
        <v>97</v>
      </c>
      <c r="F17" s="341">
        <v>40000</v>
      </c>
      <c r="G17" s="341">
        <v>50000</v>
      </c>
      <c r="H17" s="349">
        <v>50000</v>
      </c>
      <c r="I17" s="349">
        <v>50000</v>
      </c>
      <c r="J17" s="89" t="s">
        <v>821</v>
      </c>
      <c r="K17" s="82" t="s">
        <v>913</v>
      </c>
      <c r="L17" s="89" t="s">
        <v>1072</v>
      </c>
      <c r="M17" s="542"/>
      <c r="N17" s="178"/>
      <c r="O17" s="177" t="s">
        <v>1590</v>
      </c>
      <c r="P17" s="178"/>
    </row>
    <row r="18" spans="1:16">
      <c r="A18" s="46"/>
      <c r="B18" s="224" t="s">
        <v>536</v>
      </c>
      <c r="C18" s="207" t="s">
        <v>2226</v>
      </c>
      <c r="D18" s="83"/>
      <c r="E18" s="98"/>
      <c r="F18" s="86"/>
      <c r="G18" s="86"/>
      <c r="H18" s="361"/>
      <c r="I18" s="361"/>
      <c r="J18" s="86" t="s">
        <v>908</v>
      </c>
      <c r="K18" s="139" t="s">
        <v>914</v>
      </c>
      <c r="L18" s="86" t="s">
        <v>1073</v>
      </c>
      <c r="N18" s="178"/>
      <c r="O18" s="178"/>
      <c r="P18" s="178"/>
    </row>
    <row r="19" spans="1:16" s="204" customFormat="1" ht="21.75">
      <c r="A19" s="45">
        <v>4</v>
      </c>
      <c r="B19" s="191" t="s">
        <v>3698</v>
      </c>
      <c r="C19" s="187" t="s">
        <v>3083</v>
      </c>
      <c r="D19" s="191" t="s">
        <v>740</v>
      </c>
      <c r="E19" s="45" t="s">
        <v>97</v>
      </c>
      <c r="F19" s="45" t="s">
        <v>97</v>
      </c>
      <c r="G19" s="190">
        <v>60000</v>
      </c>
      <c r="H19" s="190">
        <v>60000</v>
      </c>
      <c r="I19" s="190">
        <v>60000</v>
      </c>
      <c r="J19" s="191" t="s">
        <v>902</v>
      </c>
      <c r="K19" s="192" t="s">
        <v>2014</v>
      </c>
      <c r="L19" s="191" t="s">
        <v>1072</v>
      </c>
      <c r="M19" s="536"/>
    </row>
    <row r="20" spans="1:16" s="204" customFormat="1" ht="21.75">
      <c r="A20" s="46"/>
      <c r="B20" s="197" t="s">
        <v>3699</v>
      </c>
      <c r="C20" s="195" t="s">
        <v>3084</v>
      </c>
      <c r="D20" s="197"/>
      <c r="E20" s="197"/>
      <c r="F20" s="197"/>
      <c r="G20" s="197"/>
      <c r="H20" s="197"/>
      <c r="I20" s="197"/>
      <c r="J20" s="197" t="s">
        <v>2017</v>
      </c>
      <c r="K20" s="196" t="s">
        <v>2015</v>
      </c>
      <c r="L20" s="197" t="s">
        <v>1073</v>
      </c>
      <c r="M20" s="536">
        <v>82</v>
      </c>
    </row>
    <row r="21" spans="1:16" s="178" customFormat="1">
      <c r="A21" s="521"/>
      <c r="B21" s="1370"/>
      <c r="C21" s="1371"/>
      <c r="D21" s="1371"/>
      <c r="E21" s="398"/>
      <c r="F21" s="398"/>
      <c r="G21" s="282"/>
      <c r="H21" s="282"/>
      <c r="I21" s="282"/>
      <c r="J21" s="202" t="s">
        <v>2018</v>
      </c>
      <c r="K21" s="202" t="s">
        <v>2016</v>
      </c>
      <c r="L21" s="202"/>
      <c r="M21" s="623"/>
    </row>
    <row r="22" spans="1:16" ht="27">
      <c r="A22" s="924"/>
      <c r="B22" s="435"/>
      <c r="C22" s="631"/>
      <c r="D22" s="631"/>
      <c r="E22" s="520"/>
      <c r="F22" s="520"/>
      <c r="G22" s="520"/>
      <c r="H22" s="632"/>
      <c r="I22" s="632"/>
      <c r="J22" s="527"/>
      <c r="K22" s="527"/>
      <c r="L22" s="593">
        <v>107</v>
      </c>
    </row>
    <row r="23" spans="1:16">
      <c r="A23" s="525"/>
      <c r="B23" s="526"/>
      <c r="C23" s="526"/>
      <c r="D23" s="545" t="s">
        <v>278</v>
      </c>
      <c r="E23" s="1884" t="s">
        <v>279</v>
      </c>
      <c r="F23" s="1885"/>
      <c r="G23" s="1885"/>
      <c r="H23" s="1885"/>
      <c r="I23" s="1886"/>
      <c r="J23" s="545" t="s">
        <v>281</v>
      </c>
      <c r="K23" s="545" t="s">
        <v>283</v>
      </c>
      <c r="L23" s="181" t="s">
        <v>721</v>
      </c>
    </row>
    <row r="24" spans="1:16">
      <c r="A24" s="547" t="s">
        <v>276</v>
      </c>
      <c r="B24" s="547" t="s">
        <v>95</v>
      </c>
      <c r="C24" s="547" t="s">
        <v>277</v>
      </c>
      <c r="D24" s="547" t="s">
        <v>286</v>
      </c>
      <c r="E24" s="180">
        <v>2561</v>
      </c>
      <c r="F24" s="180">
        <v>2562</v>
      </c>
      <c r="G24" s="180">
        <v>2563</v>
      </c>
      <c r="H24" s="180">
        <v>2564</v>
      </c>
      <c r="I24" s="180">
        <v>2565</v>
      </c>
      <c r="J24" s="547" t="s">
        <v>282</v>
      </c>
      <c r="K24" s="547" t="s">
        <v>284</v>
      </c>
      <c r="L24" s="183" t="s">
        <v>329</v>
      </c>
    </row>
    <row r="25" spans="1:16">
      <c r="A25" s="547"/>
      <c r="B25" s="546"/>
      <c r="C25" s="546"/>
      <c r="D25" s="546" t="s">
        <v>287</v>
      </c>
      <c r="E25" s="184" t="s">
        <v>280</v>
      </c>
      <c r="F25" s="184" t="s">
        <v>280</v>
      </c>
      <c r="G25" s="184" t="s">
        <v>280</v>
      </c>
      <c r="H25" s="184" t="s">
        <v>280</v>
      </c>
      <c r="I25" s="184" t="s">
        <v>280</v>
      </c>
      <c r="J25" s="546"/>
      <c r="K25" s="546"/>
      <c r="L25" s="646" t="s">
        <v>330</v>
      </c>
    </row>
    <row r="26" spans="1:16">
      <c r="A26" s="45">
        <v>5</v>
      </c>
      <c r="B26" s="220" t="s">
        <v>3092</v>
      </c>
      <c r="C26" s="221" t="s">
        <v>537</v>
      </c>
      <c r="D26" s="187" t="s">
        <v>538</v>
      </c>
      <c r="E26" s="156" t="s">
        <v>97</v>
      </c>
      <c r="F26" s="205">
        <v>30000</v>
      </c>
      <c r="G26" s="205">
        <v>30000</v>
      </c>
      <c r="H26" s="482">
        <v>30000</v>
      </c>
      <c r="I26" s="482">
        <v>30000</v>
      </c>
      <c r="J26" s="197" t="s">
        <v>1207</v>
      </c>
      <c r="K26" s="221" t="s">
        <v>1359</v>
      </c>
      <c r="L26" s="191" t="s">
        <v>1072</v>
      </c>
      <c r="M26" s="662"/>
    </row>
    <row r="27" spans="1:16">
      <c r="A27" s="46"/>
      <c r="B27" s="222" t="s">
        <v>3091</v>
      </c>
      <c r="C27" s="208" t="s">
        <v>539</v>
      </c>
      <c r="D27" s="195"/>
      <c r="E27" s="46"/>
      <c r="F27" s="197"/>
      <c r="G27" s="197"/>
      <c r="H27" s="483"/>
      <c r="I27" s="483"/>
      <c r="J27" s="197" t="s">
        <v>1208</v>
      </c>
      <c r="K27" s="208" t="s">
        <v>539</v>
      </c>
      <c r="L27" s="197" t="s">
        <v>1073</v>
      </c>
      <c r="M27" s="536"/>
    </row>
    <row r="28" spans="1:16">
      <c r="A28" s="143"/>
      <c r="B28" s="224" t="s">
        <v>3090</v>
      </c>
      <c r="C28" s="211"/>
      <c r="D28" s="207"/>
      <c r="E28" s="46"/>
      <c r="F28" s="197"/>
      <c r="G28" s="197"/>
      <c r="H28" s="483"/>
      <c r="I28" s="483"/>
      <c r="J28" s="197"/>
      <c r="K28" s="239"/>
      <c r="L28" s="202"/>
      <c r="M28" s="536"/>
    </row>
    <row r="29" spans="1:16">
      <c r="A29" s="46">
        <v>6</v>
      </c>
      <c r="B29" s="220" t="s">
        <v>546</v>
      </c>
      <c r="C29" s="187" t="s">
        <v>547</v>
      </c>
      <c r="D29" s="195" t="s">
        <v>3094</v>
      </c>
      <c r="E29" s="161" t="s">
        <v>97</v>
      </c>
      <c r="F29" s="168">
        <v>2000000</v>
      </c>
      <c r="G29" s="190">
        <v>2000000</v>
      </c>
      <c r="H29" s="480">
        <v>2000000</v>
      </c>
      <c r="I29" s="481">
        <v>2000000</v>
      </c>
      <c r="J29" s="191" t="s">
        <v>821</v>
      </c>
      <c r="K29" s="187" t="s">
        <v>1360</v>
      </c>
      <c r="L29" s="191" t="s">
        <v>1072</v>
      </c>
      <c r="M29" s="536"/>
    </row>
    <row r="30" spans="1:16">
      <c r="A30" s="46"/>
      <c r="B30" s="222" t="s">
        <v>2227</v>
      </c>
      <c r="C30" s="195" t="s">
        <v>3093</v>
      </c>
      <c r="D30" s="195"/>
      <c r="E30" s="156"/>
      <c r="F30" s="268"/>
      <c r="G30" s="205"/>
      <c r="H30" s="484"/>
      <c r="I30" s="482"/>
      <c r="J30" s="197" t="s">
        <v>908</v>
      </c>
      <c r="K30" s="195" t="s">
        <v>1361</v>
      </c>
      <c r="L30" s="197" t="s">
        <v>1073</v>
      </c>
      <c r="M30" s="536"/>
    </row>
    <row r="31" spans="1:16">
      <c r="A31" s="143"/>
      <c r="B31" s="224" t="s">
        <v>2228</v>
      </c>
      <c r="C31" s="207" t="s">
        <v>1183</v>
      </c>
      <c r="D31" s="207"/>
      <c r="E31" s="143"/>
      <c r="F31" s="201"/>
      <c r="G31" s="202"/>
      <c r="H31" s="1022"/>
      <c r="I31" s="1021"/>
      <c r="J31" s="202"/>
      <c r="K31" s="207" t="s">
        <v>445</v>
      </c>
      <c r="L31" s="197"/>
      <c r="M31" s="536"/>
    </row>
    <row r="32" spans="1:16">
      <c r="A32" s="45">
        <v>7</v>
      </c>
      <c r="B32" s="220" t="s">
        <v>3098</v>
      </c>
      <c r="C32" s="187" t="s">
        <v>547</v>
      </c>
      <c r="D32" s="187" t="s">
        <v>3095</v>
      </c>
      <c r="E32" s="161" t="s">
        <v>97</v>
      </c>
      <c r="F32" s="189">
        <v>3200000</v>
      </c>
      <c r="G32" s="190">
        <v>3200000</v>
      </c>
      <c r="H32" s="480">
        <v>3200000</v>
      </c>
      <c r="I32" s="481">
        <v>3200000</v>
      </c>
      <c r="J32" s="191" t="s">
        <v>821</v>
      </c>
      <c r="K32" s="187" t="s">
        <v>1360</v>
      </c>
      <c r="L32" s="191" t="s">
        <v>1072</v>
      </c>
      <c r="M32" s="536"/>
    </row>
    <row r="33" spans="1:13">
      <c r="A33" s="46"/>
      <c r="B33" s="222" t="s">
        <v>3099</v>
      </c>
      <c r="C33" s="195" t="s">
        <v>548</v>
      </c>
      <c r="D33" s="195"/>
      <c r="E33" s="46"/>
      <c r="F33" s="196"/>
      <c r="G33" s="197"/>
      <c r="H33" s="1027"/>
      <c r="I33" s="483"/>
      <c r="J33" s="197" t="s">
        <v>908</v>
      </c>
      <c r="K33" s="195" t="s">
        <v>1362</v>
      </c>
      <c r="L33" s="197" t="s">
        <v>1073</v>
      </c>
      <c r="M33" s="536"/>
    </row>
    <row r="34" spans="1:13">
      <c r="A34" s="143"/>
      <c r="B34" s="224"/>
      <c r="C34" s="211"/>
      <c r="D34" s="211"/>
      <c r="E34" s="143"/>
      <c r="F34" s="202"/>
      <c r="G34" s="203"/>
      <c r="H34" s="1028"/>
      <c r="I34" s="1021"/>
      <c r="J34" s="202"/>
      <c r="K34" s="207" t="s">
        <v>445</v>
      </c>
      <c r="L34" s="212"/>
      <c r="M34" s="536"/>
    </row>
    <row r="35" spans="1:13">
      <c r="A35" s="46">
        <v>8</v>
      </c>
      <c r="B35" s="134" t="s">
        <v>549</v>
      </c>
      <c r="C35" s="1029" t="s">
        <v>550</v>
      </c>
      <c r="D35" s="136" t="s">
        <v>551</v>
      </c>
      <c r="E35" s="156" t="s">
        <v>97</v>
      </c>
      <c r="F35" s="240">
        <v>40000</v>
      </c>
      <c r="G35" s="205">
        <v>40000</v>
      </c>
      <c r="H35" s="1030">
        <v>40000</v>
      </c>
      <c r="I35" s="482">
        <v>40000</v>
      </c>
      <c r="J35" s="197" t="s">
        <v>821</v>
      </c>
      <c r="K35" s="1029" t="s">
        <v>1363</v>
      </c>
      <c r="L35" s="191" t="s">
        <v>1072</v>
      </c>
      <c r="M35" s="536"/>
    </row>
    <row r="36" spans="1:13">
      <c r="A36" s="46"/>
      <c r="B36" s="134"/>
      <c r="C36" s="1029" t="s">
        <v>923</v>
      </c>
      <c r="D36" s="136"/>
      <c r="E36" s="156"/>
      <c r="F36" s="172"/>
      <c r="G36" s="205"/>
      <c r="H36" s="1030"/>
      <c r="I36" s="482"/>
      <c r="J36" s="197" t="s">
        <v>908</v>
      </c>
      <c r="K36" s="1029" t="s">
        <v>1364</v>
      </c>
      <c r="L36" s="197" t="s">
        <v>1073</v>
      </c>
      <c r="M36" s="536"/>
    </row>
    <row r="37" spans="1:13">
      <c r="A37" s="143"/>
      <c r="B37" s="92"/>
      <c r="C37" s="1031"/>
      <c r="D37" s="138"/>
      <c r="E37" s="143"/>
      <c r="F37" s="239"/>
      <c r="G37" s="197"/>
      <c r="H37" s="1032"/>
      <c r="I37" s="1033"/>
      <c r="J37" s="202"/>
      <c r="K37" s="1031" t="s">
        <v>1365</v>
      </c>
      <c r="L37" s="202"/>
      <c r="M37" s="536"/>
    </row>
    <row r="38" spans="1:13">
      <c r="A38" s="46">
        <v>9</v>
      </c>
      <c r="B38" s="196" t="s">
        <v>552</v>
      </c>
      <c r="C38" s="197" t="s">
        <v>1254</v>
      </c>
      <c r="D38" s="49" t="s">
        <v>538</v>
      </c>
      <c r="E38" s="156" t="s">
        <v>97</v>
      </c>
      <c r="F38" s="190">
        <v>20000</v>
      </c>
      <c r="G38" s="190">
        <v>20000</v>
      </c>
      <c r="H38" s="481">
        <v>20000</v>
      </c>
      <c r="I38" s="481">
        <v>20000</v>
      </c>
      <c r="J38" s="197" t="s">
        <v>821</v>
      </c>
      <c r="K38" s="197" t="s">
        <v>1255</v>
      </c>
      <c r="L38" s="191" t="s">
        <v>1072</v>
      </c>
    </row>
    <row r="39" spans="1:13">
      <c r="A39" s="46"/>
      <c r="B39" s="196"/>
      <c r="C39" s="197" t="s">
        <v>1256</v>
      </c>
      <c r="D39" s="49"/>
      <c r="E39" s="156"/>
      <c r="F39" s="268"/>
      <c r="G39" s="205"/>
      <c r="H39" s="1034"/>
      <c r="I39" s="1034"/>
      <c r="J39" s="197" t="s">
        <v>908</v>
      </c>
      <c r="K39" s="197" t="s">
        <v>1257</v>
      </c>
      <c r="L39" s="197" t="s">
        <v>1073</v>
      </c>
    </row>
    <row r="40" spans="1:13">
      <c r="A40" s="143"/>
      <c r="B40" s="203"/>
      <c r="C40" s="202" t="s">
        <v>623</v>
      </c>
      <c r="D40" s="212"/>
      <c r="E40" s="582"/>
      <c r="F40" s="401"/>
      <c r="G40" s="282"/>
      <c r="H40" s="1035"/>
      <c r="I40" s="1035"/>
      <c r="J40" s="202"/>
      <c r="K40" s="202" t="s">
        <v>1258</v>
      </c>
      <c r="L40" s="202"/>
      <c r="M40" s="454">
        <v>83</v>
      </c>
    </row>
    <row r="41" spans="1:13" s="237" customFormat="1">
      <c r="A41" s="525">
        <v>10</v>
      </c>
      <c r="B41" s="131" t="s">
        <v>556</v>
      </c>
      <c r="C41" s="526" t="s">
        <v>1259</v>
      </c>
      <c r="D41" s="432" t="s">
        <v>538</v>
      </c>
      <c r="E41" s="628" t="s">
        <v>97</v>
      </c>
      <c r="F41" s="628">
        <v>4000</v>
      </c>
      <c r="G41" s="628">
        <v>4000</v>
      </c>
      <c r="H41" s="880">
        <v>4000</v>
      </c>
      <c r="I41" s="630">
        <v>4000</v>
      </c>
      <c r="J41" s="526" t="s">
        <v>821</v>
      </c>
      <c r="K41" s="526" t="s">
        <v>1260</v>
      </c>
      <c r="L41" s="191" t="s">
        <v>1072</v>
      </c>
      <c r="M41" s="20"/>
    </row>
    <row r="42" spans="1:13" s="237" customFormat="1">
      <c r="A42" s="155"/>
      <c r="B42" s="435"/>
      <c r="C42" s="397" t="s">
        <v>1261</v>
      </c>
      <c r="D42" s="433"/>
      <c r="E42" s="519"/>
      <c r="F42" s="520"/>
      <c r="G42" s="519"/>
      <c r="H42" s="632"/>
      <c r="I42" s="633"/>
      <c r="J42" s="397" t="s">
        <v>908</v>
      </c>
      <c r="K42" s="397" t="s">
        <v>1262</v>
      </c>
      <c r="L42" s="197" t="s">
        <v>1073</v>
      </c>
      <c r="M42" s="20"/>
    </row>
    <row r="43" spans="1:13" s="237" customFormat="1">
      <c r="A43" s="521"/>
      <c r="B43" s="132"/>
      <c r="C43" s="398" t="s">
        <v>623</v>
      </c>
      <c r="D43" s="522"/>
      <c r="E43" s="523"/>
      <c r="F43" s="524"/>
      <c r="G43" s="523"/>
      <c r="H43" s="635"/>
      <c r="I43" s="636"/>
      <c r="J43" s="398"/>
      <c r="K43" s="398" t="s">
        <v>1263</v>
      </c>
      <c r="L43" s="202"/>
      <c r="M43" s="20"/>
    </row>
    <row r="44" spans="1:13" s="237" customFormat="1">
      <c r="A44" s="924"/>
      <c r="B44" s="527"/>
      <c r="C44" s="527"/>
      <c r="D44" s="527"/>
      <c r="E44" s="527"/>
      <c r="F44" s="527"/>
      <c r="G44" s="527"/>
      <c r="H44" s="629"/>
      <c r="I44" s="629"/>
      <c r="J44" s="527"/>
      <c r="K44" s="527"/>
      <c r="L44" s="1618">
        <v>108</v>
      </c>
      <c r="M44" s="20"/>
    </row>
    <row r="45" spans="1:13">
      <c r="A45" s="525"/>
      <c r="B45" s="526"/>
      <c r="C45" s="526"/>
      <c r="D45" s="545" t="s">
        <v>278</v>
      </c>
      <c r="E45" s="1884" t="s">
        <v>279</v>
      </c>
      <c r="F45" s="1885"/>
      <c r="G45" s="1885"/>
      <c r="H45" s="1885"/>
      <c r="I45" s="1886"/>
      <c r="J45" s="545" t="s">
        <v>281</v>
      </c>
      <c r="K45" s="545" t="s">
        <v>283</v>
      </c>
      <c r="L45" s="181" t="s">
        <v>721</v>
      </c>
    </row>
    <row r="46" spans="1:13">
      <c r="A46" s="547" t="s">
        <v>276</v>
      </c>
      <c r="B46" s="547" t="s">
        <v>95</v>
      </c>
      <c r="C46" s="547" t="s">
        <v>277</v>
      </c>
      <c r="D46" s="547" t="s">
        <v>286</v>
      </c>
      <c r="E46" s="180">
        <v>2561</v>
      </c>
      <c r="F46" s="180">
        <v>2562</v>
      </c>
      <c r="G46" s="180">
        <v>2563</v>
      </c>
      <c r="H46" s="180">
        <v>2564</v>
      </c>
      <c r="I46" s="180">
        <v>2565</v>
      </c>
      <c r="J46" s="547" t="s">
        <v>282</v>
      </c>
      <c r="K46" s="547" t="s">
        <v>284</v>
      </c>
      <c r="L46" s="183" t="s">
        <v>329</v>
      </c>
    </row>
    <row r="47" spans="1:13">
      <c r="A47" s="546"/>
      <c r="B47" s="546"/>
      <c r="C47" s="546"/>
      <c r="D47" s="546" t="s">
        <v>287</v>
      </c>
      <c r="E47" s="184" t="s">
        <v>280</v>
      </c>
      <c r="F47" s="184" t="s">
        <v>280</v>
      </c>
      <c r="G47" s="184" t="s">
        <v>280</v>
      </c>
      <c r="H47" s="184" t="s">
        <v>280</v>
      </c>
      <c r="I47" s="184" t="s">
        <v>280</v>
      </c>
      <c r="J47" s="546"/>
      <c r="K47" s="546"/>
      <c r="L47" s="646" t="s">
        <v>330</v>
      </c>
    </row>
    <row r="48" spans="1:13">
      <c r="A48" s="45">
        <v>11</v>
      </c>
      <c r="B48" s="230" t="s">
        <v>557</v>
      </c>
      <c r="C48" s="197" t="s">
        <v>1264</v>
      </c>
      <c r="D48" s="209" t="s">
        <v>538</v>
      </c>
      <c r="E48" s="205" t="s">
        <v>97</v>
      </c>
      <c r="F48" s="168">
        <v>2000</v>
      </c>
      <c r="G48" s="205">
        <v>2000</v>
      </c>
      <c r="H48" s="480">
        <v>2000</v>
      </c>
      <c r="I48" s="481">
        <v>2000</v>
      </c>
      <c r="J48" s="197" t="s">
        <v>821</v>
      </c>
      <c r="K48" s="163" t="s">
        <v>1265</v>
      </c>
      <c r="L48" s="191" t="s">
        <v>1072</v>
      </c>
    </row>
    <row r="49" spans="1:13">
      <c r="A49" s="46"/>
      <c r="B49" s="55"/>
      <c r="C49" s="197" t="s">
        <v>1266</v>
      </c>
      <c r="D49" s="49"/>
      <c r="E49" s="205"/>
      <c r="F49" s="268"/>
      <c r="G49" s="205"/>
      <c r="H49" s="484"/>
      <c r="I49" s="482"/>
      <c r="J49" s="197" t="s">
        <v>908</v>
      </c>
      <c r="K49" s="163" t="s">
        <v>1267</v>
      </c>
      <c r="L49" s="197" t="s">
        <v>1073</v>
      </c>
    </row>
    <row r="50" spans="1:13">
      <c r="A50" s="46"/>
      <c r="B50" s="55"/>
      <c r="C50" s="197" t="s">
        <v>1268</v>
      </c>
      <c r="D50" s="49"/>
      <c r="E50" s="205"/>
      <c r="F50" s="268"/>
      <c r="G50" s="205"/>
      <c r="H50" s="484"/>
      <c r="I50" s="482"/>
      <c r="J50" s="197"/>
      <c r="K50" s="163" t="s">
        <v>3100</v>
      </c>
      <c r="L50" s="197"/>
    </row>
    <row r="51" spans="1:13">
      <c r="A51" s="46"/>
      <c r="B51" s="55"/>
      <c r="C51" s="197" t="s">
        <v>1269</v>
      </c>
      <c r="D51" s="49"/>
      <c r="E51" s="205"/>
      <c r="F51" s="268"/>
      <c r="G51" s="205"/>
      <c r="H51" s="484"/>
      <c r="I51" s="482"/>
      <c r="J51" s="197"/>
      <c r="K51" s="163" t="s">
        <v>3101</v>
      </c>
      <c r="L51" s="197"/>
    </row>
    <row r="52" spans="1:13">
      <c r="A52" s="45">
        <v>12</v>
      </c>
      <c r="B52" s="220" t="s">
        <v>558</v>
      </c>
      <c r="C52" s="191" t="s">
        <v>1270</v>
      </c>
      <c r="D52" s="209" t="s">
        <v>538</v>
      </c>
      <c r="E52" s="190" t="s">
        <v>97</v>
      </c>
      <c r="F52" s="190">
        <v>2000</v>
      </c>
      <c r="G52" s="189">
        <v>2000</v>
      </c>
      <c r="H52" s="1036">
        <v>2000</v>
      </c>
      <c r="I52" s="1036">
        <v>2000</v>
      </c>
      <c r="J52" s="191" t="s">
        <v>821</v>
      </c>
      <c r="K52" s="145" t="s">
        <v>3102</v>
      </c>
      <c r="L52" s="191" t="s">
        <v>1072</v>
      </c>
    </row>
    <row r="53" spans="1:13">
      <c r="A53" s="46"/>
      <c r="B53" s="222"/>
      <c r="C53" s="197" t="s">
        <v>1271</v>
      </c>
      <c r="D53" s="49"/>
      <c r="E53" s="205"/>
      <c r="F53" s="205"/>
      <c r="G53" s="172"/>
      <c r="H53" s="1037"/>
      <c r="I53" s="1037"/>
      <c r="J53" s="197" t="s">
        <v>1272</v>
      </c>
      <c r="K53" s="163" t="s">
        <v>3103</v>
      </c>
      <c r="L53" s="197" t="s">
        <v>1073</v>
      </c>
    </row>
    <row r="54" spans="1:13">
      <c r="A54" s="46"/>
      <c r="B54" s="222"/>
      <c r="C54" s="197" t="s">
        <v>1273</v>
      </c>
      <c r="D54" s="49"/>
      <c r="E54" s="205"/>
      <c r="F54" s="205"/>
      <c r="G54" s="172"/>
      <c r="H54" s="1037"/>
      <c r="I54" s="1037"/>
      <c r="J54" s="197" t="s">
        <v>908</v>
      </c>
      <c r="K54" s="163" t="s">
        <v>3104</v>
      </c>
      <c r="L54" s="197"/>
    </row>
    <row r="55" spans="1:13">
      <c r="A55" s="46"/>
      <c r="B55" s="222"/>
      <c r="C55" s="197" t="s">
        <v>1274</v>
      </c>
      <c r="D55" s="49"/>
      <c r="E55" s="205"/>
      <c r="F55" s="205"/>
      <c r="G55" s="172"/>
      <c r="H55" s="1037"/>
      <c r="I55" s="1037"/>
      <c r="J55" s="197"/>
      <c r="K55" s="163" t="s">
        <v>3106</v>
      </c>
      <c r="L55" s="197"/>
    </row>
    <row r="56" spans="1:13">
      <c r="A56" s="46"/>
      <c r="B56" s="222"/>
      <c r="C56" s="197" t="s">
        <v>1275</v>
      </c>
      <c r="D56" s="49"/>
      <c r="E56" s="205"/>
      <c r="F56" s="205"/>
      <c r="G56" s="172"/>
      <c r="H56" s="1037"/>
      <c r="I56" s="1037"/>
      <c r="J56" s="197"/>
      <c r="K56" s="163" t="s">
        <v>3105</v>
      </c>
      <c r="L56" s="197"/>
    </row>
    <row r="57" spans="1:13">
      <c r="A57" s="45">
        <v>13</v>
      </c>
      <c r="B57" s="230" t="s">
        <v>560</v>
      </c>
      <c r="C57" s="191" t="s">
        <v>1280</v>
      </c>
      <c r="D57" s="209" t="s">
        <v>538</v>
      </c>
      <c r="E57" s="190" t="s">
        <v>97</v>
      </c>
      <c r="F57" s="190">
        <v>4000</v>
      </c>
      <c r="G57" s="190">
        <v>4000</v>
      </c>
      <c r="H57" s="1036">
        <v>4000</v>
      </c>
      <c r="I57" s="481">
        <v>4000</v>
      </c>
      <c r="J57" s="191" t="s">
        <v>821</v>
      </c>
      <c r="K57" s="192" t="s">
        <v>1281</v>
      </c>
      <c r="L57" s="191" t="s">
        <v>1072</v>
      </c>
    </row>
    <row r="58" spans="1:13">
      <c r="A58" s="46"/>
      <c r="B58" s="55"/>
      <c r="C58" s="197" t="s">
        <v>1282</v>
      </c>
      <c r="D58" s="49"/>
      <c r="E58" s="205"/>
      <c r="F58" s="172"/>
      <c r="G58" s="205"/>
      <c r="H58" s="484"/>
      <c r="I58" s="482"/>
      <c r="J58" s="197" t="s">
        <v>1272</v>
      </c>
      <c r="K58" s="196" t="s">
        <v>1283</v>
      </c>
      <c r="L58" s="197" t="s">
        <v>1073</v>
      </c>
      <c r="M58" s="454">
        <v>84</v>
      </c>
    </row>
    <row r="59" spans="1:13">
      <c r="A59" s="143"/>
      <c r="B59" s="202"/>
      <c r="C59" s="202" t="s">
        <v>1284</v>
      </c>
      <c r="D59" s="212"/>
      <c r="E59" s="282"/>
      <c r="F59" s="396"/>
      <c r="G59" s="282"/>
      <c r="H59" s="485"/>
      <c r="I59" s="487"/>
      <c r="J59" s="202" t="s">
        <v>908</v>
      </c>
      <c r="K59" s="203" t="s">
        <v>1285</v>
      </c>
      <c r="L59" s="202"/>
    </row>
    <row r="60" spans="1:13" s="178" customFormat="1">
      <c r="A60" s="934">
        <v>14</v>
      </c>
      <c r="B60" s="230" t="s">
        <v>559</v>
      </c>
      <c r="C60" s="192" t="s">
        <v>1276</v>
      </c>
      <c r="D60" s="191" t="s">
        <v>538</v>
      </c>
      <c r="E60" s="189" t="s">
        <v>97</v>
      </c>
      <c r="F60" s="190">
        <v>4000</v>
      </c>
      <c r="G60" s="189">
        <v>4000</v>
      </c>
      <c r="H60" s="1036">
        <v>4000</v>
      </c>
      <c r="I60" s="481">
        <v>4000</v>
      </c>
      <c r="J60" s="192" t="s">
        <v>821</v>
      </c>
      <c r="K60" s="145" t="s">
        <v>3107</v>
      </c>
      <c r="L60" s="209" t="s">
        <v>1072</v>
      </c>
      <c r="M60" s="623"/>
    </row>
    <row r="61" spans="1:13" s="178" customFormat="1">
      <c r="A61" s="48"/>
      <c r="B61" s="55"/>
      <c r="C61" s="196" t="s">
        <v>1277</v>
      </c>
      <c r="D61" s="197"/>
      <c r="E61" s="172"/>
      <c r="F61" s="205"/>
      <c r="G61" s="172"/>
      <c r="H61" s="1037"/>
      <c r="I61" s="482"/>
      <c r="J61" s="196" t="s">
        <v>908</v>
      </c>
      <c r="K61" s="163" t="s">
        <v>3108</v>
      </c>
      <c r="L61" s="49" t="s">
        <v>1073</v>
      </c>
      <c r="M61" s="537"/>
    </row>
    <row r="62" spans="1:13" s="178" customFormat="1">
      <c r="A62" s="48"/>
      <c r="B62" s="55"/>
      <c r="C62" s="196" t="s">
        <v>1278</v>
      </c>
      <c r="D62" s="197"/>
      <c r="E62" s="172"/>
      <c r="F62" s="205"/>
      <c r="G62" s="172"/>
      <c r="H62" s="1037"/>
      <c r="I62" s="482"/>
      <c r="J62" s="196"/>
      <c r="K62" s="163" t="s">
        <v>3109</v>
      </c>
      <c r="L62" s="49"/>
      <c r="M62" s="916"/>
    </row>
    <row r="63" spans="1:13" s="178" customFormat="1">
      <c r="A63" s="47"/>
      <c r="B63" s="56"/>
      <c r="C63" s="203" t="s">
        <v>1279</v>
      </c>
      <c r="D63" s="202"/>
      <c r="E63" s="396"/>
      <c r="F63" s="282"/>
      <c r="G63" s="396"/>
      <c r="H63" s="1038"/>
      <c r="I63" s="487"/>
      <c r="J63" s="203"/>
      <c r="K63" s="146" t="s">
        <v>1279</v>
      </c>
      <c r="L63" s="212"/>
      <c r="M63" s="916"/>
    </row>
    <row r="64" spans="1:13" s="178" customFormat="1">
      <c r="A64" s="1083"/>
      <c r="B64" s="625"/>
      <c r="C64" s="583"/>
      <c r="D64" s="583"/>
      <c r="E64" s="583"/>
      <c r="F64" s="583"/>
      <c r="G64" s="583"/>
      <c r="H64" s="634"/>
      <c r="I64" s="634"/>
      <c r="J64" s="583"/>
      <c r="K64" s="583"/>
      <c r="L64" s="680"/>
      <c r="M64" s="916"/>
    </row>
    <row r="65" spans="1:13" s="178" customFormat="1">
      <c r="A65" s="1083"/>
      <c r="B65" s="625"/>
      <c r="C65" s="583"/>
      <c r="D65" s="583"/>
      <c r="E65" s="583"/>
      <c r="F65" s="583"/>
      <c r="G65" s="583"/>
      <c r="H65" s="634"/>
      <c r="I65" s="634"/>
      <c r="J65" s="583"/>
      <c r="K65" s="583"/>
      <c r="L65" s="1618">
        <v>109</v>
      </c>
      <c r="M65" s="916"/>
    </row>
    <row r="66" spans="1:13" s="178" customFormat="1">
      <c r="A66" s="1083"/>
      <c r="B66" s="625"/>
      <c r="C66" s="583"/>
      <c r="D66" s="583"/>
      <c r="E66" s="583"/>
      <c r="F66" s="583"/>
      <c r="G66" s="583"/>
      <c r="H66" s="634"/>
      <c r="I66" s="634"/>
      <c r="J66" s="583"/>
      <c r="K66" s="583"/>
      <c r="L66" s="680"/>
      <c r="M66" s="916"/>
    </row>
    <row r="67" spans="1:13">
      <c r="A67" s="525"/>
      <c r="B67" s="526"/>
      <c r="C67" s="526"/>
      <c r="D67" s="545" t="s">
        <v>278</v>
      </c>
      <c r="E67" s="1884" t="s">
        <v>279</v>
      </c>
      <c r="F67" s="1885"/>
      <c r="G67" s="1885"/>
      <c r="H67" s="1885"/>
      <c r="I67" s="1886"/>
      <c r="J67" s="545" t="s">
        <v>281</v>
      </c>
      <c r="K67" s="545" t="s">
        <v>283</v>
      </c>
      <c r="L67" s="181" t="s">
        <v>721</v>
      </c>
    </row>
    <row r="68" spans="1:13">
      <c r="A68" s="547" t="s">
        <v>276</v>
      </c>
      <c r="B68" s="547" t="s">
        <v>95</v>
      </c>
      <c r="C68" s="547" t="s">
        <v>277</v>
      </c>
      <c r="D68" s="547" t="s">
        <v>286</v>
      </c>
      <c r="E68" s="180">
        <v>2561</v>
      </c>
      <c r="F68" s="180">
        <v>2562</v>
      </c>
      <c r="G68" s="180">
        <v>2563</v>
      </c>
      <c r="H68" s="180">
        <v>2564</v>
      </c>
      <c r="I68" s="180">
        <v>2565</v>
      </c>
      <c r="J68" s="547" t="s">
        <v>282</v>
      </c>
      <c r="K68" s="547" t="s">
        <v>284</v>
      </c>
      <c r="L68" s="183" t="s">
        <v>329</v>
      </c>
    </row>
    <row r="69" spans="1:13">
      <c r="A69" s="546"/>
      <c r="B69" s="546"/>
      <c r="C69" s="546"/>
      <c r="D69" s="546" t="s">
        <v>287</v>
      </c>
      <c r="E69" s="184" t="s">
        <v>280</v>
      </c>
      <c r="F69" s="184" t="s">
        <v>280</v>
      </c>
      <c r="G69" s="184" t="s">
        <v>280</v>
      </c>
      <c r="H69" s="184" t="s">
        <v>280</v>
      </c>
      <c r="I69" s="184" t="s">
        <v>280</v>
      </c>
      <c r="J69" s="546"/>
      <c r="K69" s="546"/>
      <c r="L69" s="646" t="s">
        <v>330</v>
      </c>
    </row>
    <row r="70" spans="1:13">
      <c r="A70" s="46">
        <v>15</v>
      </c>
      <c r="B70" s="55" t="s">
        <v>561</v>
      </c>
      <c r="C70" s="197" t="s">
        <v>1286</v>
      </c>
      <c r="D70" s="49" t="s">
        <v>538</v>
      </c>
      <c r="E70" s="205" t="s">
        <v>97</v>
      </c>
      <c r="F70" s="205">
        <v>1000</v>
      </c>
      <c r="G70" s="205">
        <v>1000</v>
      </c>
      <c r="H70" s="1037">
        <v>1000</v>
      </c>
      <c r="I70" s="482">
        <v>1000</v>
      </c>
      <c r="J70" s="49" t="s">
        <v>803</v>
      </c>
      <c r="K70" s="197" t="s">
        <v>1287</v>
      </c>
      <c r="L70" s="197" t="s">
        <v>1072</v>
      </c>
    </row>
    <row r="71" spans="1:13">
      <c r="A71" s="46"/>
      <c r="B71" s="55"/>
      <c r="C71" s="197" t="s">
        <v>1288</v>
      </c>
      <c r="D71" s="49"/>
      <c r="E71" s="205"/>
      <c r="F71" s="172"/>
      <c r="G71" s="205"/>
      <c r="H71" s="484"/>
      <c r="I71" s="482"/>
      <c r="J71" s="49" t="s">
        <v>1289</v>
      </c>
      <c r="K71" s="197" t="s">
        <v>1290</v>
      </c>
      <c r="L71" s="197" t="s">
        <v>1073</v>
      </c>
    </row>
    <row r="72" spans="1:13">
      <c r="A72" s="46"/>
      <c r="B72" s="55"/>
      <c r="C72" s="197" t="s">
        <v>1291</v>
      </c>
      <c r="D72" s="49"/>
      <c r="E72" s="205"/>
      <c r="F72" s="172"/>
      <c r="G72" s="205"/>
      <c r="H72" s="484"/>
      <c r="I72" s="482"/>
      <c r="J72" s="49" t="s">
        <v>1292</v>
      </c>
      <c r="K72" s="197" t="s">
        <v>1293</v>
      </c>
      <c r="L72" s="197"/>
    </row>
    <row r="73" spans="1:13">
      <c r="A73" s="143"/>
      <c r="B73" s="160"/>
      <c r="C73" s="202"/>
      <c r="D73" s="212"/>
      <c r="E73" s="282"/>
      <c r="F73" s="396"/>
      <c r="G73" s="282"/>
      <c r="H73" s="485"/>
      <c r="I73" s="487"/>
      <c r="J73" s="212" t="s">
        <v>742</v>
      </c>
      <c r="K73" s="203" t="s">
        <v>1291</v>
      </c>
      <c r="L73" s="197"/>
    </row>
    <row r="74" spans="1:13">
      <c r="A74" s="45">
        <v>16</v>
      </c>
      <c r="B74" s="230" t="s">
        <v>553</v>
      </c>
      <c r="C74" s="191" t="s">
        <v>1294</v>
      </c>
      <c r="D74" s="209" t="s">
        <v>538</v>
      </c>
      <c r="E74" s="190" t="s">
        <v>97</v>
      </c>
      <c r="F74" s="190">
        <v>1000</v>
      </c>
      <c r="G74" s="190">
        <v>1000</v>
      </c>
      <c r="H74" s="1036">
        <v>1000</v>
      </c>
      <c r="I74" s="481">
        <v>1000</v>
      </c>
      <c r="J74" s="209" t="s">
        <v>803</v>
      </c>
      <c r="K74" s="191" t="s">
        <v>1295</v>
      </c>
      <c r="L74" s="191" t="s">
        <v>1072</v>
      </c>
    </row>
    <row r="75" spans="1:13">
      <c r="A75" s="46"/>
      <c r="B75" s="55"/>
      <c r="C75" s="197" t="s">
        <v>1296</v>
      </c>
      <c r="D75" s="49"/>
      <c r="E75" s="205"/>
      <c r="F75" s="172"/>
      <c r="G75" s="205"/>
      <c r="H75" s="484"/>
      <c r="I75" s="482"/>
      <c r="J75" s="49" t="s">
        <v>1297</v>
      </c>
      <c r="K75" s="197" t="s">
        <v>1298</v>
      </c>
      <c r="L75" s="197" t="s">
        <v>1073</v>
      </c>
    </row>
    <row r="76" spans="1:13">
      <c r="A76" s="46"/>
      <c r="B76" s="55"/>
      <c r="C76" s="197" t="s">
        <v>1299</v>
      </c>
      <c r="D76" s="49"/>
      <c r="E76" s="205"/>
      <c r="F76" s="172"/>
      <c r="G76" s="205"/>
      <c r="H76" s="484"/>
      <c r="I76" s="482"/>
      <c r="J76" s="49" t="s">
        <v>1300</v>
      </c>
      <c r="K76" s="197" t="s">
        <v>1301</v>
      </c>
      <c r="L76" s="197"/>
    </row>
    <row r="77" spans="1:13">
      <c r="A77" s="143"/>
      <c r="B77" s="254"/>
      <c r="C77" s="202"/>
      <c r="D77" s="212"/>
      <c r="E77" s="282"/>
      <c r="F77" s="396"/>
      <c r="G77" s="282"/>
      <c r="H77" s="485"/>
      <c r="I77" s="487"/>
      <c r="J77" s="212"/>
      <c r="K77" s="202" t="s">
        <v>1302</v>
      </c>
      <c r="L77" s="202"/>
    </row>
    <row r="78" spans="1:13">
      <c r="A78" s="45">
        <v>17</v>
      </c>
      <c r="B78" s="230" t="s">
        <v>554</v>
      </c>
      <c r="C78" s="191" t="s">
        <v>1303</v>
      </c>
      <c r="D78" s="209" t="s">
        <v>538</v>
      </c>
      <c r="E78" s="190" t="s">
        <v>97</v>
      </c>
      <c r="F78" s="190">
        <v>1000</v>
      </c>
      <c r="G78" s="190">
        <v>1000</v>
      </c>
      <c r="H78" s="1036">
        <v>1000</v>
      </c>
      <c r="I78" s="481">
        <v>1000</v>
      </c>
      <c r="J78" s="191" t="s">
        <v>803</v>
      </c>
      <c r="K78" s="191" t="s">
        <v>1304</v>
      </c>
      <c r="L78" s="191" t="s">
        <v>1072</v>
      </c>
      <c r="M78" s="454">
        <v>85</v>
      </c>
    </row>
    <row r="79" spans="1:13">
      <c r="A79" s="46"/>
      <c r="B79" s="55"/>
      <c r="C79" s="197" t="s">
        <v>1305</v>
      </c>
      <c r="D79" s="49"/>
      <c r="E79" s="205"/>
      <c r="F79" s="268"/>
      <c r="G79" s="205"/>
      <c r="H79" s="484"/>
      <c r="I79" s="482"/>
      <c r="J79" s="197" t="s">
        <v>1306</v>
      </c>
      <c r="K79" s="197" t="s">
        <v>1307</v>
      </c>
      <c r="L79" s="197" t="s">
        <v>1073</v>
      </c>
    </row>
    <row r="80" spans="1:13">
      <c r="A80" s="46"/>
      <c r="B80" s="55"/>
      <c r="C80" s="197" t="s">
        <v>1308</v>
      </c>
      <c r="D80" s="49"/>
      <c r="E80" s="205"/>
      <c r="F80" s="268"/>
      <c r="G80" s="205"/>
      <c r="H80" s="484"/>
      <c r="I80" s="482"/>
      <c r="J80" s="197" t="s">
        <v>1309</v>
      </c>
      <c r="K80" s="197" t="s">
        <v>1309</v>
      </c>
      <c r="L80" s="197"/>
    </row>
    <row r="81" spans="1:13">
      <c r="A81" s="143"/>
      <c r="B81" s="202"/>
      <c r="C81" s="202"/>
      <c r="D81" s="212"/>
      <c r="E81" s="282"/>
      <c r="F81" s="401"/>
      <c r="G81" s="282"/>
      <c r="H81" s="485"/>
      <c r="I81" s="487"/>
      <c r="J81" s="202" t="s">
        <v>1310</v>
      </c>
      <c r="K81" s="212"/>
      <c r="L81" s="202"/>
    </row>
    <row r="82" spans="1:13" s="178" customFormat="1">
      <c r="A82" s="45">
        <v>18</v>
      </c>
      <c r="B82" s="55" t="s">
        <v>723</v>
      </c>
      <c r="C82" s="197" t="s">
        <v>1311</v>
      </c>
      <c r="D82" s="49" t="s">
        <v>538</v>
      </c>
      <c r="E82" s="156" t="s">
        <v>97</v>
      </c>
      <c r="F82" s="205">
        <v>1000</v>
      </c>
      <c r="G82" s="205">
        <v>1000</v>
      </c>
      <c r="H82" s="1037">
        <v>1000</v>
      </c>
      <c r="I82" s="481">
        <v>1000</v>
      </c>
      <c r="J82" s="197" t="s">
        <v>803</v>
      </c>
      <c r="K82" s="197" t="s">
        <v>1312</v>
      </c>
      <c r="L82" s="197" t="s">
        <v>1072</v>
      </c>
      <c r="M82" s="623"/>
    </row>
    <row r="83" spans="1:13">
      <c r="A83" s="46"/>
      <c r="B83" s="55" t="s">
        <v>724</v>
      </c>
      <c r="C83" s="197" t="s">
        <v>1313</v>
      </c>
      <c r="D83" s="49"/>
      <c r="E83" s="156"/>
      <c r="F83" s="172"/>
      <c r="G83" s="205"/>
      <c r="H83" s="484"/>
      <c r="I83" s="482"/>
      <c r="J83" s="197" t="s">
        <v>1314</v>
      </c>
      <c r="K83" s="197" t="s">
        <v>1315</v>
      </c>
      <c r="L83" s="197" t="s">
        <v>1073</v>
      </c>
    </row>
    <row r="84" spans="1:13" s="178" customFormat="1">
      <c r="A84" s="46"/>
      <c r="B84" s="55"/>
      <c r="C84" s="197"/>
      <c r="D84" s="49"/>
      <c r="E84" s="156"/>
      <c r="F84" s="172"/>
      <c r="G84" s="205"/>
      <c r="H84" s="484"/>
      <c r="I84" s="482"/>
      <c r="J84" s="197" t="s">
        <v>1316</v>
      </c>
      <c r="K84" s="196" t="s">
        <v>1317</v>
      </c>
      <c r="L84" s="197"/>
      <c r="M84" s="916"/>
    </row>
    <row r="85" spans="1:13">
      <c r="A85" s="45">
        <v>19</v>
      </c>
      <c r="B85" s="230" t="s">
        <v>555</v>
      </c>
      <c r="C85" s="191" t="s">
        <v>1264</v>
      </c>
      <c r="D85" s="209" t="s">
        <v>538</v>
      </c>
      <c r="E85" s="161" t="s">
        <v>97</v>
      </c>
      <c r="F85" s="190">
        <v>12000</v>
      </c>
      <c r="G85" s="190">
        <v>12000</v>
      </c>
      <c r="H85" s="1036">
        <v>12000</v>
      </c>
      <c r="I85" s="481">
        <v>12000</v>
      </c>
      <c r="J85" s="191" t="s">
        <v>821</v>
      </c>
      <c r="K85" s="191" t="s">
        <v>1265</v>
      </c>
      <c r="L85" s="191" t="s">
        <v>1072</v>
      </c>
    </row>
    <row r="86" spans="1:13">
      <c r="A86" s="143"/>
      <c r="B86" s="56"/>
      <c r="C86" s="202" t="s">
        <v>1318</v>
      </c>
      <c r="D86" s="212"/>
      <c r="E86" s="582"/>
      <c r="F86" s="396"/>
      <c r="G86" s="282"/>
      <c r="H86" s="485"/>
      <c r="I86" s="487"/>
      <c r="J86" s="202" t="s">
        <v>908</v>
      </c>
      <c r="K86" s="202" t="s">
        <v>1318</v>
      </c>
      <c r="L86" s="202"/>
    </row>
    <row r="87" spans="1:13" s="178" customFormat="1">
      <c r="A87" s="762"/>
      <c r="B87" s="196"/>
      <c r="C87" s="196"/>
      <c r="D87" s="196"/>
      <c r="E87" s="196"/>
      <c r="F87" s="196"/>
      <c r="G87" s="196"/>
      <c r="H87" s="1027"/>
      <c r="I87" s="1027"/>
      <c r="J87" s="196"/>
      <c r="K87" s="196"/>
      <c r="L87" s="1618">
        <v>110</v>
      </c>
      <c r="M87" s="916"/>
    </row>
    <row r="88" spans="1:13" s="178" customFormat="1">
      <c r="A88" s="762"/>
      <c r="B88" s="196"/>
      <c r="C88" s="196"/>
      <c r="D88" s="196"/>
      <c r="E88" s="196"/>
      <c r="F88" s="196"/>
      <c r="G88" s="196"/>
      <c r="H88" s="1027"/>
      <c r="I88" s="1027"/>
      <c r="J88" s="196"/>
      <c r="K88" s="196"/>
      <c r="L88" s="680"/>
      <c r="M88" s="916"/>
    </row>
    <row r="89" spans="1:13">
      <c r="A89" s="45"/>
      <c r="B89" s="191"/>
      <c r="C89" s="191"/>
      <c r="D89" s="181" t="s">
        <v>278</v>
      </c>
      <c r="E89" s="1890" t="s">
        <v>279</v>
      </c>
      <c r="F89" s="1891"/>
      <c r="G89" s="1891"/>
      <c r="H89" s="1891"/>
      <c r="I89" s="1892"/>
      <c r="J89" s="181" t="s">
        <v>281</v>
      </c>
      <c r="K89" s="181" t="s">
        <v>283</v>
      </c>
      <c r="L89" s="181" t="s">
        <v>721</v>
      </c>
    </row>
    <row r="90" spans="1:13">
      <c r="A90" s="183" t="s">
        <v>276</v>
      </c>
      <c r="B90" s="183" t="s">
        <v>95</v>
      </c>
      <c r="C90" s="183" t="s">
        <v>277</v>
      </c>
      <c r="D90" s="183" t="s">
        <v>286</v>
      </c>
      <c r="E90" s="181">
        <v>2561</v>
      </c>
      <c r="F90" s="181">
        <v>2562</v>
      </c>
      <c r="G90" s="181">
        <v>2563</v>
      </c>
      <c r="H90" s="181">
        <v>2564</v>
      </c>
      <c r="I90" s="181">
        <v>2565</v>
      </c>
      <c r="J90" s="183" t="s">
        <v>282</v>
      </c>
      <c r="K90" s="183" t="s">
        <v>284</v>
      </c>
      <c r="L90" s="183" t="s">
        <v>329</v>
      </c>
    </row>
    <row r="91" spans="1:13">
      <c r="A91" s="932"/>
      <c r="B91" s="932"/>
      <c r="C91" s="932"/>
      <c r="D91" s="932" t="s">
        <v>287</v>
      </c>
      <c r="E91" s="932" t="s">
        <v>280</v>
      </c>
      <c r="F91" s="932" t="s">
        <v>280</v>
      </c>
      <c r="G91" s="932" t="s">
        <v>280</v>
      </c>
      <c r="H91" s="932" t="s">
        <v>280</v>
      </c>
      <c r="I91" s="932" t="s">
        <v>280</v>
      </c>
      <c r="J91" s="932"/>
      <c r="K91" s="932"/>
      <c r="L91" s="646" t="s">
        <v>330</v>
      </c>
    </row>
    <row r="92" spans="1:13">
      <c r="A92" s="45">
        <v>20</v>
      </c>
      <c r="B92" s="230" t="s">
        <v>564</v>
      </c>
      <c r="C92" s="191" t="s">
        <v>1319</v>
      </c>
      <c r="D92" s="209" t="s">
        <v>538</v>
      </c>
      <c r="E92" s="161" t="s">
        <v>97</v>
      </c>
      <c r="F92" s="190">
        <v>2000</v>
      </c>
      <c r="G92" s="190">
        <v>2000</v>
      </c>
      <c r="H92" s="1036">
        <v>2000</v>
      </c>
      <c r="I92" s="481">
        <v>2000</v>
      </c>
      <c r="J92" s="191" t="s">
        <v>1320</v>
      </c>
      <c r="K92" s="191" t="s">
        <v>1321</v>
      </c>
      <c r="L92" s="191" t="s">
        <v>1072</v>
      </c>
    </row>
    <row r="93" spans="1:13">
      <c r="A93" s="46"/>
      <c r="B93" s="56"/>
      <c r="C93" s="202" t="s">
        <v>1322</v>
      </c>
      <c r="D93" s="212"/>
      <c r="E93" s="582"/>
      <c r="F93" s="396"/>
      <c r="G93" s="282"/>
      <c r="H93" s="485"/>
      <c r="I93" s="487"/>
      <c r="J93" s="202" t="s">
        <v>1323</v>
      </c>
      <c r="K93" s="202" t="s">
        <v>1324</v>
      </c>
      <c r="L93" s="202" t="s">
        <v>1073</v>
      </c>
    </row>
    <row r="94" spans="1:13">
      <c r="A94" s="45">
        <v>21</v>
      </c>
      <c r="B94" s="230" t="s">
        <v>567</v>
      </c>
      <c r="C94" s="191" t="s">
        <v>1319</v>
      </c>
      <c r="D94" s="209" t="s">
        <v>538</v>
      </c>
      <c r="E94" s="161" t="s">
        <v>97</v>
      </c>
      <c r="F94" s="190">
        <v>4000</v>
      </c>
      <c r="G94" s="190">
        <v>4000</v>
      </c>
      <c r="H94" s="1036">
        <v>4000</v>
      </c>
      <c r="I94" s="481">
        <v>4000</v>
      </c>
      <c r="J94" s="191" t="s">
        <v>3110</v>
      </c>
      <c r="K94" s="192" t="s">
        <v>1321</v>
      </c>
      <c r="L94" s="191" t="s">
        <v>1072</v>
      </c>
    </row>
    <row r="95" spans="1:13" s="178" customFormat="1">
      <c r="A95" s="46"/>
      <c r="B95" s="55"/>
      <c r="C95" s="197" t="s">
        <v>1325</v>
      </c>
      <c r="D95" s="49"/>
      <c r="E95" s="156"/>
      <c r="F95" s="172"/>
      <c r="G95" s="205"/>
      <c r="H95" s="484"/>
      <c r="I95" s="482"/>
      <c r="J95" s="197" t="s">
        <v>3111</v>
      </c>
      <c r="K95" s="196" t="s">
        <v>1326</v>
      </c>
      <c r="L95" s="197" t="s">
        <v>1073</v>
      </c>
      <c r="M95" s="1225"/>
    </row>
    <row r="96" spans="1:13">
      <c r="A96" s="143"/>
      <c r="B96" s="56"/>
      <c r="C96" s="202"/>
      <c r="D96" s="212"/>
      <c r="E96" s="582"/>
      <c r="F96" s="396"/>
      <c r="G96" s="282"/>
      <c r="H96" s="485"/>
      <c r="I96" s="487"/>
      <c r="J96" s="202" t="s">
        <v>768</v>
      </c>
      <c r="K96" s="203"/>
      <c r="L96" s="202"/>
    </row>
    <row r="97" spans="1:13">
      <c r="A97" s="45">
        <v>22</v>
      </c>
      <c r="B97" s="230" t="s">
        <v>568</v>
      </c>
      <c r="C97" s="191" t="s">
        <v>1319</v>
      </c>
      <c r="D97" s="209" t="s">
        <v>538</v>
      </c>
      <c r="E97" s="161" t="s">
        <v>97</v>
      </c>
      <c r="F97" s="190">
        <v>4000</v>
      </c>
      <c r="G97" s="190">
        <v>4000</v>
      </c>
      <c r="H97" s="1036">
        <v>4000</v>
      </c>
      <c r="I97" s="481">
        <v>4000</v>
      </c>
      <c r="J97" s="191" t="s">
        <v>3110</v>
      </c>
      <c r="K97" s="192" t="s">
        <v>1321</v>
      </c>
      <c r="L97" s="191" t="s">
        <v>1072</v>
      </c>
    </row>
    <row r="98" spans="1:13">
      <c r="A98" s="46"/>
      <c r="B98" s="55"/>
      <c r="C98" s="197" t="s">
        <v>1327</v>
      </c>
      <c r="D98" s="49"/>
      <c r="E98" s="156"/>
      <c r="F98" s="268"/>
      <c r="G98" s="205"/>
      <c r="H98" s="484"/>
      <c r="I98" s="482"/>
      <c r="J98" s="197" t="s">
        <v>3111</v>
      </c>
      <c r="K98" s="196" t="s">
        <v>1328</v>
      </c>
      <c r="L98" s="197" t="s">
        <v>1073</v>
      </c>
    </row>
    <row r="99" spans="1:13">
      <c r="A99" s="143"/>
      <c r="B99" s="202"/>
      <c r="C99" s="202"/>
      <c r="D99" s="212"/>
      <c r="E99" s="582"/>
      <c r="F99" s="401"/>
      <c r="G99" s="282"/>
      <c r="H99" s="485"/>
      <c r="I99" s="487"/>
      <c r="J99" s="202" t="s">
        <v>768</v>
      </c>
      <c r="K99" s="212"/>
      <c r="L99" s="202"/>
    </row>
    <row r="100" spans="1:13" s="178" customFormat="1">
      <c r="A100" s="45">
        <v>23</v>
      </c>
      <c r="B100" s="230" t="s">
        <v>565</v>
      </c>
      <c r="C100" s="191" t="s">
        <v>1329</v>
      </c>
      <c r="D100" s="209" t="s">
        <v>538</v>
      </c>
      <c r="E100" s="161" t="s">
        <v>97</v>
      </c>
      <c r="F100" s="190">
        <v>2000</v>
      </c>
      <c r="G100" s="190">
        <v>2000</v>
      </c>
      <c r="H100" s="1036">
        <v>2000</v>
      </c>
      <c r="I100" s="481">
        <v>2000</v>
      </c>
      <c r="J100" s="191" t="s">
        <v>821</v>
      </c>
      <c r="K100" s="191" t="s">
        <v>1330</v>
      </c>
      <c r="L100" s="191" t="s">
        <v>1072</v>
      </c>
      <c r="M100" s="537"/>
    </row>
    <row r="101" spans="1:13" s="178" customFormat="1">
      <c r="A101" s="46"/>
      <c r="B101" s="55"/>
      <c r="C101" s="197" t="s">
        <v>1331</v>
      </c>
      <c r="D101" s="49"/>
      <c r="E101" s="205"/>
      <c r="F101" s="172"/>
      <c r="G101" s="205"/>
      <c r="H101" s="484"/>
      <c r="I101" s="482"/>
      <c r="J101" s="197" t="s">
        <v>908</v>
      </c>
      <c r="K101" s="197" t="s">
        <v>1332</v>
      </c>
      <c r="L101" s="197" t="s">
        <v>1073</v>
      </c>
      <c r="M101" s="623"/>
    </row>
    <row r="102" spans="1:13" s="178" customFormat="1">
      <c r="A102" s="46"/>
      <c r="B102" s="55"/>
      <c r="C102" s="197" t="s">
        <v>1333</v>
      </c>
      <c r="D102" s="49"/>
      <c r="E102" s="205"/>
      <c r="F102" s="172"/>
      <c r="G102" s="205"/>
      <c r="H102" s="484"/>
      <c r="I102" s="482"/>
      <c r="J102" s="197"/>
      <c r="K102" s="197" t="s">
        <v>1334</v>
      </c>
      <c r="L102" s="197"/>
      <c r="M102" s="1225"/>
    </row>
    <row r="103" spans="1:13" s="178" customFormat="1">
      <c r="A103" s="143"/>
      <c r="B103" s="254"/>
      <c r="C103" s="202" t="s">
        <v>1335</v>
      </c>
      <c r="D103" s="212"/>
      <c r="E103" s="282"/>
      <c r="F103" s="396"/>
      <c r="G103" s="282"/>
      <c r="H103" s="485"/>
      <c r="I103" s="487"/>
      <c r="J103" s="202"/>
      <c r="K103" s="202" t="s">
        <v>1336</v>
      </c>
      <c r="L103" s="202"/>
      <c r="M103" s="537"/>
    </row>
    <row r="104" spans="1:13" s="204" customFormat="1" ht="21.75">
      <c r="A104" s="45">
        <v>24</v>
      </c>
      <c r="B104" s="170" t="s">
        <v>566</v>
      </c>
      <c r="C104" s="209" t="s">
        <v>1337</v>
      </c>
      <c r="D104" s="209" t="s">
        <v>538</v>
      </c>
      <c r="E104" s="161" t="s">
        <v>97</v>
      </c>
      <c r="F104" s="190">
        <v>2000</v>
      </c>
      <c r="G104" s="190">
        <v>2000</v>
      </c>
      <c r="H104" s="1036">
        <v>2000</v>
      </c>
      <c r="I104" s="481">
        <v>2000</v>
      </c>
      <c r="J104" s="191" t="s">
        <v>1320</v>
      </c>
      <c r="K104" s="209" t="s">
        <v>1338</v>
      </c>
      <c r="L104" s="191" t="s">
        <v>1072</v>
      </c>
      <c r="M104" s="536"/>
    </row>
    <row r="105" spans="1:13" s="204" customFormat="1" ht="21.75">
      <c r="A105" s="143"/>
      <c r="B105" s="142"/>
      <c r="C105" s="49" t="s">
        <v>1339</v>
      </c>
      <c r="D105" s="49"/>
      <c r="E105" s="156"/>
      <c r="F105" s="268"/>
      <c r="G105" s="205"/>
      <c r="H105" s="484"/>
      <c r="I105" s="482"/>
      <c r="J105" s="197" t="s">
        <v>1323</v>
      </c>
      <c r="K105" s="49" t="s">
        <v>3112</v>
      </c>
      <c r="L105" s="197" t="s">
        <v>1073</v>
      </c>
      <c r="M105" s="536"/>
    </row>
    <row r="106" spans="1:13" s="204" customFormat="1" ht="21.75">
      <c r="A106" s="1237">
        <v>25</v>
      </c>
      <c r="B106" s="230" t="s">
        <v>569</v>
      </c>
      <c r="C106" s="191" t="s">
        <v>1340</v>
      </c>
      <c r="D106" s="209" t="s">
        <v>538</v>
      </c>
      <c r="E106" s="161" t="s">
        <v>97</v>
      </c>
      <c r="F106" s="190">
        <v>4500</v>
      </c>
      <c r="G106" s="190">
        <v>4500</v>
      </c>
      <c r="H106" s="1036">
        <v>4500</v>
      </c>
      <c r="I106" s="481">
        <v>4500</v>
      </c>
      <c r="J106" s="191" t="s">
        <v>821</v>
      </c>
      <c r="K106" s="191" t="s">
        <v>1341</v>
      </c>
      <c r="L106" s="191" t="s">
        <v>1072</v>
      </c>
      <c r="M106" s="536"/>
    </row>
    <row r="107" spans="1:13" s="204" customFormat="1" ht="21.75">
      <c r="A107" s="48"/>
      <c r="B107" s="55"/>
      <c r="C107" s="197" t="s">
        <v>1342</v>
      </c>
      <c r="D107" s="49"/>
      <c r="E107" s="156"/>
      <c r="F107" s="172"/>
      <c r="G107" s="205"/>
      <c r="H107" s="484"/>
      <c r="I107" s="482"/>
      <c r="J107" s="197" t="s">
        <v>908</v>
      </c>
      <c r="K107" s="197" t="s">
        <v>1343</v>
      </c>
      <c r="L107" s="197" t="s">
        <v>1073</v>
      </c>
      <c r="M107" s="536"/>
    </row>
    <row r="108" spans="1:13" s="204" customFormat="1" ht="21.75">
      <c r="A108" s="47"/>
      <c r="B108" s="202"/>
      <c r="C108" s="202" t="s">
        <v>623</v>
      </c>
      <c r="D108" s="212"/>
      <c r="E108" s="582"/>
      <c r="F108" s="396"/>
      <c r="G108" s="282"/>
      <c r="H108" s="485"/>
      <c r="I108" s="487"/>
      <c r="J108" s="202"/>
      <c r="K108" s="202" t="s">
        <v>1344</v>
      </c>
      <c r="L108" s="202"/>
      <c r="M108" s="536"/>
    </row>
    <row r="109" spans="1:13" s="204" customFormat="1" ht="21.75">
      <c r="A109" s="762"/>
      <c r="B109" s="600"/>
      <c r="C109" s="196"/>
      <c r="D109" s="196"/>
      <c r="E109" s="172"/>
      <c r="F109" s="172"/>
      <c r="G109" s="172"/>
      <c r="H109" s="484"/>
      <c r="I109" s="484"/>
      <c r="J109" s="196"/>
      <c r="K109" s="196"/>
      <c r="L109" s="196"/>
      <c r="M109" s="536"/>
    </row>
    <row r="110" spans="1:13" s="178" customFormat="1" ht="31.5" customHeight="1">
      <c r="A110" s="762"/>
      <c r="B110" s="196"/>
      <c r="C110" s="196"/>
      <c r="D110" s="196"/>
      <c r="E110" s="172"/>
      <c r="F110" s="172"/>
      <c r="G110" s="172"/>
      <c r="H110" s="484"/>
      <c r="I110" s="484"/>
      <c r="J110" s="196"/>
      <c r="K110" s="196"/>
      <c r="L110" s="1618">
        <v>111</v>
      </c>
      <c r="M110" s="916"/>
    </row>
    <row r="111" spans="1:13" s="178" customFormat="1" ht="24" customHeight="1">
      <c r="A111" s="762"/>
      <c r="B111" s="196"/>
      <c r="C111" s="196"/>
      <c r="D111" s="196"/>
      <c r="E111" s="172"/>
      <c r="F111" s="172"/>
      <c r="G111" s="172"/>
      <c r="H111" s="484"/>
      <c r="I111" s="484"/>
      <c r="J111" s="196"/>
      <c r="K111" s="196"/>
      <c r="L111" s="1618"/>
      <c r="M111" s="1750"/>
    </row>
    <row r="112" spans="1:13">
      <c r="A112" s="45"/>
      <c r="B112" s="191"/>
      <c r="C112" s="191"/>
      <c r="D112" s="181" t="s">
        <v>278</v>
      </c>
      <c r="E112" s="1890" t="s">
        <v>279</v>
      </c>
      <c r="F112" s="1891"/>
      <c r="G112" s="1891"/>
      <c r="H112" s="1891"/>
      <c r="I112" s="1892"/>
      <c r="J112" s="181" t="s">
        <v>281</v>
      </c>
      <c r="K112" s="181" t="s">
        <v>283</v>
      </c>
      <c r="L112" s="181" t="s">
        <v>721</v>
      </c>
    </row>
    <row r="113" spans="1:15">
      <c r="A113" s="183" t="s">
        <v>276</v>
      </c>
      <c r="B113" s="183" t="s">
        <v>95</v>
      </c>
      <c r="C113" s="183" t="s">
        <v>277</v>
      </c>
      <c r="D113" s="183" t="s">
        <v>286</v>
      </c>
      <c r="E113" s="181">
        <v>2561</v>
      </c>
      <c r="F113" s="181">
        <v>2562</v>
      </c>
      <c r="G113" s="181">
        <v>2563</v>
      </c>
      <c r="H113" s="181">
        <v>2564</v>
      </c>
      <c r="I113" s="181">
        <v>2565</v>
      </c>
      <c r="J113" s="183" t="s">
        <v>282</v>
      </c>
      <c r="K113" s="183" t="s">
        <v>284</v>
      </c>
      <c r="L113" s="183" t="s">
        <v>329</v>
      </c>
    </row>
    <row r="114" spans="1:15">
      <c r="A114" s="932"/>
      <c r="B114" s="932"/>
      <c r="C114" s="932"/>
      <c r="D114" s="932" t="s">
        <v>287</v>
      </c>
      <c r="E114" s="932" t="s">
        <v>280</v>
      </c>
      <c r="F114" s="932" t="s">
        <v>280</v>
      </c>
      <c r="G114" s="932" t="s">
        <v>280</v>
      </c>
      <c r="H114" s="932" t="s">
        <v>280</v>
      </c>
      <c r="I114" s="932" t="s">
        <v>280</v>
      </c>
      <c r="J114" s="932"/>
      <c r="K114" s="932"/>
      <c r="L114" s="646" t="s">
        <v>330</v>
      </c>
    </row>
    <row r="115" spans="1:15">
      <c r="A115" s="45">
        <v>26</v>
      </c>
      <c r="B115" s="230" t="s">
        <v>2200</v>
      </c>
      <c r="C115" s="187" t="s">
        <v>3083</v>
      </c>
      <c r="D115" s="188" t="s">
        <v>906</v>
      </c>
      <c r="E115" s="1024" t="s">
        <v>97</v>
      </c>
      <c r="F115" s="189">
        <v>30000</v>
      </c>
      <c r="G115" s="190">
        <v>30000</v>
      </c>
      <c r="H115" s="480">
        <v>30000</v>
      </c>
      <c r="I115" s="481">
        <v>30000</v>
      </c>
      <c r="J115" s="191" t="s">
        <v>902</v>
      </c>
      <c r="K115" s="192" t="s">
        <v>2014</v>
      </c>
      <c r="L115" s="191" t="s">
        <v>1072</v>
      </c>
    </row>
    <row r="116" spans="1:15" s="178" customFormat="1">
      <c r="A116" s="46"/>
      <c r="B116" s="55" t="s">
        <v>2201</v>
      </c>
      <c r="C116" s="195" t="s">
        <v>3084</v>
      </c>
      <c r="D116" s="1020"/>
      <c r="E116" s="1025"/>
      <c r="F116" s="196"/>
      <c r="G116" s="197"/>
      <c r="H116" s="1027"/>
      <c r="I116" s="483"/>
      <c r="J116" s="197" t="s">
        <v>2017</v>
      </c>
      <c r="K116" s="196" t="s">
        <v>2015</v>
      </c>
      <c r="L116" s="197" t="s">
        <v>1073</v>
      </c>
      <c r="M116" s="537"/>
    </row>
    <row r="117" spans="1:15" s="178" customFormat="1">
      <c r="A117" s="143"/>
      <c r="B117" s="197"/>
      <c r="C117" s="202"/>
      <c r="D117" s="212"/>
      <c r="E117" s="582"/>
      <c r="F117" s="396"/>
      <c r="G117" s="282"/>
      <c r="H117" s="485"/>
      <c r="I117" s="487"/>
      <c r="J117" s="202" t="s">
        <v>2018</v>
      </c>
      <c r="K117" s="202" t="s">
        <v>2016</v>
      </c>
      <c r="L117" s="197"/>
      <c r="M117" s="537"/>
    </row>
    <row r="118" spans="1:15" s="178" customFormat="1">
      <c r="A118" s="45">
        <v>27</v>
      </c>
      <c r="B118" s="230" t="s">
        <v>2012</v>
      </c>
      <c r="C118" s="187" t="s">
        <v>3083</v>
      </c>
      <c r="D118" s="188" t="s">
        <v>906</v>
      </c>
      <c r="E118" s="1024" t="s">
        <v>97</v>
      </c>
      <c r="F118" s="189">
        <v>30000</v>
      </c>
      <c r="G118" s="190">
        <v>30000</v>
      </c>
      <c r="H118" s="480">
        <v>30000</v>
      </c>
      <c r="I118" s="481">
        <v>30000</v>
      </c>
      <c r="J118" s="191" t="s">
        <v>902</v>
      </c>
      <c r="K118" s="192" t="s">
        <v>2014</v>
      </c>
      <c r="L118" s="191" t="s">
        <v>1072</v>
      </c>
      <c r="M118" s="542"/>
    </row>
    <row r="119" spans="1:15" s="178" customFormat="1">
      <c r="A119" s="46"/>
      <c r="B119" s="55" t="s">
        <v>2013</v>
      </c>
      <c r="C119" s="195" t="s">
        <v>3084</v>
      </c>
      <c r="D119" s="1020"/>
      <c r="E119" s="1025"/>
      <c r="F119" s="196"/>
      <c r="G119" s="197"/>
      <c r="H119" s="1027"/>
      <c r="I119" s="483"/>
      <c r="J119" s="197" t="s">
        <v>2017</v>
      </c>
      <c r="K119" s="196" t="s">
        <v>2015</v>
      </c>
      <c r="L119" s="197" t="s">
        <v>1073</v>
      </c>
      <c r="M119" s="595"/>
    </row>
    <row r="120" spans="1:15" s="178" customFormat="1">
      <c r="A120" s="143"/>
      <c r="B120" s="202"/>
      <c r="C120" s="202"/>
      <c r="D120" s="212"/>
      <c r="E120" s="582"/>
      <c r="F120" s="396"/>
      <c r="G120" s="282"/>
      <c r="H120" s="485"/>
      <c r="I120" s="487"/>
      <c r="J120" s="202" t="s">
        <v>2018</v>
      </c>
      <c r="K120" s="202" t="s">
        <v>2016</v>
      </c>
      <c r="L120" s="202"/>
      <c r="M120" s="595"/>
    </row>
    <row r="121" spans="1:15" s="178" customFormat="1">
      <c r="A121" s="45">
        <v>28</v>
      </c>
      <c r="B121" s="164" t="s">
        <v>2200</v>
      </c>
      <c r="C121" s="929" t="s">
        <v>2563</v>
      </c>
      <c r="D121" s="934" t="s">
        <v>2228</v>
      </c>
      <c r="E121" s="45" t="s">
        <v>97</v>
      </c>
      <c r="F121" s="713">
        <v>20000</v>
      </c>
      <c r="G121" s="161">
        <v>20000</v>
      </c>
      <c r="H121" s="713">
        <v>20000</v>
      </c>
      <c r="I121" s="161">
        <v>20000</v>
      </c>
      <c r="J121" s="45" t="s">
        <v>795</v>
      </c>
      <c r="K121" s="930" t="s">
        <v>2564</v>
      </c>
      <c r="L121" s="191" t="s">
        <v>1072</v>
      </c>
      <c r="M121" s="542"/>
    </row>
    <row r="122" spans="1:15">
      <c r="A122" s="46"/>
      <c r="B122" s="157" t="s">
        <v>2565</v>
      </c>
      <c r="C122" s="748" t="s">
        <v>2566</v>
      </c>
      <c r="D122" s="48" t="s">
        <v>2567</v>
      </c>
      <c r="E122" s="46"/>
      <c r="F122" s="762"/>
      <c r="G122" s="46"/>
      <c r="H122" s="762"/>
      <c r="I122" s="46"/>
      <c r="J122" s="46" t="s">
        <v>1284</v>
      </c>
      <c r="K122" s="748" t="s">
        <v>2568</v>
      </c>
      <c r="L122" s="197" t="s">
        <v>1073</v>
      </c>
      <c r="N122" s="178"/>
      <c r="O122" s="178"/>
    </row>
    <row r="123" spans="1:15">
      <c r="A123" s="143"/>
      <c r="B123" s="160"/>
      <c r="C123" s="749"/>
      <c r="D123" s="47"/>
      <c r="E123" s="143"/>
      <c r="F123" s="147"/>
      <c r="G123" s="143"/>
      <c r="H123" s="147"/>
      <c r="I123" s="143"/>
      <c r="J123" s="143" t="s">
        <v>768</v>
      </c>
      <c r="K123" s="749" t="s">
        <v>2524</v>
      </c>
      <c r="L123" s="199"/>
      <c r="N123" s="178"/>
      <c r="O123" s="178"/>
    </row>
    <row r="124" spans="1:15" s="178" customFormat="1">
      <c r="A124" s="45">
        <v>29</v>
      </c>
      <c r="B124" s="164" t="s">
        <v>2200</v>
      </c>
      <c r="C124" s="929" t="s">
        <v>2563</v>
      </c>
      <c r="D124" s="934" t="s">
        <v>2228</v>
      </c>
      <c r="E124" s="45" t="s">
        <v>97</v>
      </c>
      <c r="F124" s="713">
        <v>10000</v>
      </c>
      <c r="G124" s="161">
        <v>10000</v>
      </c>
      <c r="H124" s="713">
        <v>10000</v>
      </c>
      <c r="I124" s="161">
        <v>10000</v>
      </c>
      <c r="J124" s="45" t="s">
        <v>795</v>
      </c>
      <c r="K124" s="930" t="s">
        <v>2569</v>
      </c>
      <c r="L124" s="191" t="s">
        <v>1072</v>
      </c>
      <c r="M124" s="760"/>
    </row>
    <row r="125" spans="1:15" s="178" customFormat="1">
      <c r="A125" s="46"/>
      <c r="B125" s="157" t="s">
        <v>2570</v>
      </c>
      <c r="C125" s="748" t="s">
        <v>2566</v>
      </c>
      <c r="D125" s="48" t="s">
        <v>2571</v>
      </c>
      <c r="E125" s="46"/>
      <c r="F125" s="762"/>
      <c r="G125" s="46"/>
      <c r="H125" s="762"/>
      <c r="I125" s="46"/>
      <c r="J125" s="46" t="s">
        <v>1284</v>
      </c>
      <c r="K125" s="748" t="s">
        <v>2572</v>
      </c>
      <c r="L125" s="197" t="s">
        <v>1073</v>
      </c>
      <c r="M125" s="916"/>
    </row>
    <row r="126" spans="1:15" ht="21.95" customHeight="1">
      <c r="A126" s="143"/>
      <c r="B126" s="160" t="s">
        <v>2573</v>
      </c>
      <c r="C126" s="749"/>
      <c r="D126" s="47"/>
      <c r="E126" s="143"/>
      <c r="F126" s="147"/>
      <c r="G126" s="143"/>
      <c r="H126" s="147"/>
      <c r="I126" s="143"/>
      <c r="J126" s="143" t="s">
        <v>768</v>
      </c>
      <c r="K126" s="749" t="s">
        <v>2524</v>
      </c>
      <c r="L126" s="199"/>
      <c r="M126" s="455"/>
      <c r="N126" s="237"/>
      <c r="O126" s="237"/>
    </row>
    <row r="127" spans="1:15" s="178" customFormat="1" ht="21.95" customHeight="1">
      <c r="A127" s="45">
        <v>30</v>
      </c>
      <c r="B127" s="58" t="s">
        <v>297</v>
      </c>
      <c r="C127" s="100" t="s">
        <v>1064</v>
      </c>
      <c r="D127" s="935" t="s">
        <v>3035</v>
      </c>
      <c r="E127" s="161" t="s">
        <v>97</v>
      </c>
      <c r="F127" s="189">
        <v>350000</v>
      </c>
      <c r="G127" s="190">
        <v>350000</v>
      </c>
      <c r="H127" s="189">
        <v>350000</v>
      </c>
      <c r="I127" s="190">
        <v>350000</v>
      </c>
      <c r="J127" s="192" t="s">
        <v>932</v>
      </c>
      <c r="K127" s="191" t="s">
        <v>741</v>
      </c>
      <c r="L127" s="209" t="s">
        <v>1072</v>
      </c>
      <c r="M127" s="761"/>
      <c r="N127" s="237"/>
      <c r="O127" s="237"/>
    </row>
    <row r="128" spans="1:15" s="178" customFormat="1" ht="21.95" customHeight="1">
      <c r="A128" s="46"/>
      <c r="B128" s="43" t="s">
        <v>298</v>
      </c>
      <c r="C128" s="41" t="s">
        <v>1065</v>
      </c>
      <c r="D128" s="196"/>
      <c r="E128" s="46"/>
      <c r="F128" s="196"/>
      <c r="G128" s="197"/>
      <c r="H128" s="196"/>
      <c r="I128" s="197"/>
      <c r="J128" s="196" t="s">
        <v>1066</v>
      </c>
      <c r="K128" s="197" t="s">
        <v>742</v>
      </c>
      <c r="L128" s="49" t="s">
        <v>1073</v>
      </c>
      <c r="M128" s="761"/>
      <c r="N128" s="237"/>
      <c r="O128" s="237"/>
    </row>
    <row r="129" spans="1:15" s="178" customFormat="1" ht="21.95" customHeight="1">
      <c r="A129" s="143"/>
      <c r="B129" s="253" t="s">
        <v>299</v>
      </c>
      <c r="C129" s="42"/>
      <c r="D129" s="203"/>
      <c r="E129" s="143"/>
      <c r="F129" s="203"/>
      <c r="G129" s="202"/>
      <c r="H129" s="203"/>
      <c r="I129" s="202"/>
      <c r="J129" s="203" t="s">
        <v>777</v>
      </c>
      <c r="K129" s="202"/>
      <c r="L129" s="212"/>
      <c r="M129" s="761"/>
      <c r="N129" s="237"/>
      <c r="O129" s="237"/>
    </row>
    <row r="130" spans="1:15" s="178" customFormat="1" ht="21.95" customHeight="1">
      <c r="A130" s="45">
        <v>31</v>
      </c>
      <c r="B130" s="58" t="s">
        <v>788</v>
      </c>
      <c r="C130" s="100" t="s">
        <v>300</v>
      </c>
      <c r="D130" s="935" t="s">
        <v>3035</v>
      </c>
      <c r="E130" s="161" t="s">
        <v>97</v>
      </c>
      <c r="F130" s="189">
        <v>100000</v>
      </c>
      <c r="G130" s="190">
        <v>100000</v>
      </c>
      <c r="H130" s="189">
        <v>100000</v>
      </c>
      <c r="I130" s="190">
        <v>100000</v>
      </c>
      <c r="J130" s="192" t="s">
        <v>1067</v>
      </c>
      <c r="K130" s="191" t="s">
        <v>790</v>
      </c>
      <c r="L130" s="209" t="s">
        <v>1072</v>
      </c>
      <c r="M130" s="761"/>
      <c r="N130" s="237"/>
      <c r="O130" s="237"/>
    </row>
    <row r="131" spans="1:15" s="178" customFormat="1" ht="21.95" customHeight="1">
      <c r="A131" s="46"/>
      <c r="B131" s="43" t="s">
        <v>789</v>
      </c>
      <c r="C131" s="41" t="s">
        <v>2691</v>
      </c>
      <c r="D131" s="196"/>
      <c r="E131" s="46"/>
      <c r="F131" s="196"/>
      <c r="G131" s="197"/>
      <c r="H131" s="196"/>
      <c r="I131" s="197"/>
      <c r="J131" s="196" t="s">
        <v>1068</v>
      </c>
      <c r="K131" s="197" t="s">
        <v>791</v>
      </c>
      <c r="L131" s="49" t="s">
        <v>1073</v>
      </c>
      <c r="M131" s="1390"/>
      <c r="N131" s="237"/>
      <c r="O131" s="237"/>
    </row>
    <row r="132" spans="1:15" s="178" customFormat="1" ht="21.95" customHeight="1">
      <c r="A132" s="143"/>
      <c r="B132" s="253"/>
      <c r="C132" s="42" t="s">
        <v>2692</v>
      </c>
      <c r="D132" s="203"/>
      <c r="E132" s="143"/>
      <c r="F132" s="203"/>
      <c r="G132" s="202"/>
      <c r="H132" s="203"/>
      <c r="I132" s="202"/>
      <c r="J132" s="203"/>
      <c r="K132" s="202"/>
      <c r="L132" s="212"/>
      <c r="M132" s="761"/>
      <c r="N132" s="237"/>
      <c r="O132" s="237"/>
    </row>
    <row r="133" spans="1:15" s="178" customFormat="1" ht="21.95" customHeight="1">
      <c r="A133" s="762"/>
      <c r="B133" s="43"/>
      <c r="C133" s="51"/>
      <c r="D133" s="196"/>
      <c r="E133" s="762"/>
      <c r="F133" s="196"/>
      <c r="G133" s="196"/>
      <c r="H133" s="196"/>
      <c r="I133" s="196"/>
      <c r="J133" s="196"/>
      <c r="K133" s="196"/>
      <c r="L133" s="196"/>
      <c r="M133" s="1751"/>
      <c r="N133" s="237"/>
      <c r="O133" s="237"/>
    </row>
    <row r="134" spans="1:15" s="178" customFormat="1" ht="21.95" customHeight="1">
      <c r="A134" s="1006"/>
      <c r="B134" s="204"/>
      <c r="C134" s="204"/>
      <c r="D134" s="204"/>
      <c r="E134" s="204"/>
      <c r="F134" s="204"/>
      <c r="G134" s="204"/>
      <c r="H134" s="204"/>
      <c r="I134" s="204"/>
      <c r="J134" s="204"/>
      <c r="K134" s="204"/>
      <c r="L134" s="988">
        <v>112</v>
      </c>
      <c r="M134" s="761"/>
      <c r="N134" s="237"/>
      <c r="O134" s="237"/>
    </row>
    <row r="135" spans="1:15" s="178" customFormat="1" ht="21.95" customHeight="1">
      <c r="A135" s="45"/>
      <c r="B135" s="191"/>
      <c r="C135" s="191"/>
      <c r="D135" s="181" t="s">
        <v>278</v>
      </c>
      <c r="E135" s="1890" t="s">
        <v>279</v>
      </c>
      <c r="F135" s="1891"/>
      <c r="G135" s="1891"/>
      <c r="H135" s="1891"/>
      <c r="I135" s="1892"/>
      <c r="J135" s="181" t="s">
        <v>281</v>
      </c>
      <c r="K135" s="181" t="s">
        <v>283</v>
      </c>
      <c r="L135" s="181" t="s">
        <v>285</v>
      </c>
      <c r="M135" s="918"/>
      <c r="N135" s="237"/>
      <c r="O135" s="237"/>
    </row>
    <row r="136" spans="1:15" s="178" customFormat="1" ht="21.95" customHeight="1">
      <c r="A136" s="183" t="s">
        <v>276</v>
      </c>
      <c r="B136" s="183" t="s">
        <v>95</v>
      </c>
      <c r="C136" s="183" t="s">
        <v>277</v>
      </c>
      <c r="D136" s="183" t="s">
        <v>286</v>
      </c>
      <c r="E136" s="181">
        <v>2561</v>
      </c>
      <c r="F136" s="181">
        <v>2562</v>
      </c>
      <c r="G136" s="181">
        <v>2563</v>
      </c>
      <c r="H136" s="181">
        <v>2564</v>
      </c>
      <c r="I136" s="181">
        <v>2565</v>
      </c>
      <c r="J136" s="183" t="s">
        <v>282</v>
      </c>
      <c r="K136" s="183" t="s">
        <v>284</v>
      </c>
      <c r="L136" s="183" t="s">
        <v>329</v>
      </c>
      <c r="M136" s="761"/>
      <c r="N136" s="237"/>
      <c r="O136" s="237"/>
    </row>
    <row r="137" spans="1:15" s="178" customFormat="1" ht="21.95" customHeight="1">
      <c r="A137" s="1398"/>
      <c r="B137" s="183"/>
      <c r="C137" s="183"/>
      <c r="D137" s="183" t="s">
        <v>287</v>
      </c>
      <c r="E137" s="932" t="s">
        <v>280</v>
      </c>
      <c r="F137" s="932" t="s">
        <v>280</v>
      </c>
      <c r="G137" s="932" t="s">
        <v>280</v>
      </c>
      <c r="H137" s="932" t="s">
        <v>280</v>
      </c>
      <c r="I137" s="932" t="s">
        <v>280</v>
      </c>
      <c r="J137" s="183"/>
      <c r="K137" s="183"/>
      <c r="L137" s="183" t="s">
        <v>330</v>
      </c>
      <c r="M137" s="761"/>
      <c r="N137" s="237"/>
      <c r="O137" s="237"/>
    </row>
    <row r="138" spans="1:15" s="178" customFormat="1" ht="21.95" customHeight="1">
      <c r="A138" s="1006">
        <v>32</v>
      </c>
      <c r="B138" s="230" t="s">
        <v>3086</v>
      </c>
      <c r="C138" s="187" t="s">
        <v>3096</v>
      </c>
      <c r="D138" s="187" t="s">
        <v>3088</v>
      </c>
      <c r="E138" s="161" t="s">
        <v>97</v>
      </c>
      <c r="F138" s="189">
        <v>30000</v>
      </c>
      <c r="G138" s="190">
        <v>30000</v>
      </c>
      <c r="H138" s="480">
        <v>30000</v>
      </c>
      <c r="I138" s="481">
        <v>30000</v>
      </c>
      <c r="J138" s="191" t="s">
        <v>932</v>
      </c>
      <c r="K138" s="192" t="s">
        <v>1075</v>
      </c>
      <c r="L138" s="191" t="s">
        <v>1072</v>
      </c>
      <c r="M138" s="199"/>
      <c r="N138" s="237"/>
      <c r="O138" s="237"/>
    </row>
    <row r="139" spans="1:15" s="178" customFormat="1" ht="21.95" customHeight="1">
      <c r="A139" s="1006"/>
      <c r="B139" s="56" t="s">
        <v>3087</v>
      </c>
      <c r="C139" s="207" t="s">
        <v>3097</v>
      </c>
      <c r="D139" s="207"/>
      <c r="E139" s="143"/>
      <c r="F139" s="203"/>
      <c r="G139" s="202"/>
      <c r="H139" s="1022"/>
      <c r="I139" s="1021"/>
      <c r="J139" s="202" t="s">
        <v>942</v>
      </c>
      <c r="K139" s="203" t="s">
        <v>1076</v>
      </c>
      <c r="L139" s="202" t="s">
        <v>1073</v>
      </c>
      <c r="M139" s="191" t="s">
        <v>1830</v>
      </c>
      <c r="N139" s="237"/>
      <c r="O139" s="237"/>
    </row>
    <row r="140" spans="1:15" s="178" customFormat="1" ht="21.95" customHeight="1">
      <c r="A140" s="45">
        <v>33</v>
      </c>
      <c r="B140" s="220" t="s">
        <v>3790</v>
      </c>
      <c r="C140" s="187" t="s">
        <v>3113</v>
      </c>
      <c r="D140" s="91" t="s">
        <v>540</v>
      </c>
      <c r="E140" s="45" t="s">
        <v>97</v>
      </c>
      <c r="F140" s="189">
        <v>20000</v>
      </c>
      <c r="G140" s="190">
        <v>20000</v>
      </c>
      <c r="H140" s="189">
        <v>20000</v>
      </c>
      <c r="I140" s="190">
        <v>20000</v>
      </c>
      <c r="J140" s="191" t="s">
        <v>821</v>
      </c>
      <c r="K140" s="805" t="s">
        <v>3115</v>
      </c>
      <c r="L140" s="191" t="s">
        <v>1072</v>
      </c>
      <c r="M140" s="197" t="s">
        <v>1831</v>
      </c>
      <c r="N140" s="237"/>
      <c r="O140" s="237"/>
    </row>
    <row r="141" spans="1:15" s="178" customFormat="1" ht="21.95" customHeight="1">
      <c r="A141" s="46"/>
      <c r="B141" s="222" t="s">
        <v>3791</v>
      </c>
      <c r="C141" s="195" t="s">
        <v>3114</v>
      </c>
      <c r="D141" s="69"/>
      <c r="E141" s="46"/>
      <c r="F141" s="196"/>
      <c r="G141" s="197"/>
      <c r="H141" s="196"/>
      <c r="I141" s="197"/>
      <c r="J141" s="197" t="s">
        <v>908</v>
      </c>
      <c r="K141" s="1057" t="s">
        <v>3114</v>
      </c>
      <c r="L141" s="197" t="s">
        <v>1073</v>
      </c>
      <c r="M141" s="199"/>
      <c r="N141" s="237"/>
      <c r="O141" s="237"/>
    </row>
    <row r="142" spans="1:15" s="178" customFormat="1" ht="21.95" customHeight="1">
      <c r="A142" s="143"/>
      <c r="B142" s="203" t="s">
        <v>3792</v>
      </c>
      <c r="C142" s="202"/>
      <c r="D142" s="203"/>
      <c r="E142" s="143"/>
      <c r="F142" s="203"/>
      <c r="G142" s="202"/>
      <c r="H142" s="203"/>
      <c r="I142" s="202"/>
      <c r="J142" s="202"/>
      <c r="K142" s="149"/>
      <c r="L142" s="199"/>
      <c r="M142" s="191" t="s">
        <v>1830</v>
      </c>
      <c r="N142" s="237"/>
      <c r="O142" s="237"/>
    </row>
    <row r="143" spans="1:15" s="178" customFormat="1" ht="21.95" customHeight="1">
      <c r="A143" s="933"/>
      <c r="B143" s="1392" t="s">
        <v>3793</v>
      </c>
      <c r="C143" s="362"/>
      <c r="D143" s="362"/>
      <c r="E143" s="286" t="s">
        <v>97</v>
      </c>
      <c r="F143" s="402">
        <f>SUM(F130:F132,F127,'ส่วนที่ 3.2 ยุทธ 1..02'!F37,F325,F140,F322,F319,F311,F308,F305,F124,F121,F118,F115,F106,F104,F100,F97,F94,F92,F85,F82,F78,F74,F70,F60,F57,F52,F48,F41,F38,F35,F32,F29,F26,F138,F17,F15,F13)</f>
        <v>7328500</v>
      </c>
      <c r="G143" s="402">
        <f>SUM(G130:G132,G127,'ส่วนที่ 3.2 ยุทธ 1..02'!G37,G325,G140,G322,G319,G311,G308,G305,G124,G121,G118,G115,G106,G104,G100,G97,G94,G92,G85,G82,G78,G74,G70,G60,G57,G52,G48,G41,G38,G35,G32,G29,G26,G138,G17,G15,G13)</f>
        <v>7393500</v>
      </c>
      <c r="H143" s="402">
        <f>SUM(H130:H132,H127,'ส่วนที่ 3.2 ยุทธ 1..02'!H37,H325,H140,H322,H319,H311,H308,H305,H124,H121,H118,H115,H106,H104,H100,H97,H94,H92,H85,H82,H78,H74,H70,H60,H57,H52,H48,H41,H38,H35,H32,H29,H26,H138,H17,H15,H13)</f>
        <v>7393500</v>
      </c>
      <c r="I143" s="402">
        <f>SUM(I130:I132,I127,'ส่วนที่ 3.2 ยุทธ 1..02'!I37,I325,I140,I322,I319,I311,I308,I305,I124,I121,I118,I115,I106,I104,I100,I97,I94,I92,I85,I82,I78,I74,I70,I60,I57,I52,I48,I41,I38,I35,I32,I29,I26,I138,I17,I15,I13)</f>
        <v>7393500</v>
      </c>
      <c r="J143" s="362"/>
      <c r="K143" s="362"/>
      <c r="L143" s="281"/>
      <c r="M143" s="197" t="s">
        <v>1832</v>
      </c>
      <c r="N143" s="237"/>
      <c r="O143" s="237"/>
    </row>
    <row r="144" spans="1:15" s="178" customFormat="1" ht="21.95" customHeight="1">
      <c r="A144" s="1006"/>
      <c r="B144" s="204"/>
      <c r="C144" s="204"/>
      <c r="D144" s="204"/>
      <c r="E144" s="204"/>
      <c r="F144" s="204"/>
      <c r="G144" s="204"/>
      <c r="H144" s="204"/>
      <c r="I144" s="204"/>
      <c r="J144" s="204"/>
      <c r="K144" s="204"/>
      <c r="L144" s="593"/>
      <c r="M144" s="199"/>
      <c r="N144" s="237"/>
      <c r="O144" s="237"/>
    </row>
    <row r="145" spans="1:23" ht="21.95" customHeight="1">
      <c r="A145" s="1006"/>
      <c r="B145" s="204"/>
      <c r="C145" s="204"/>
      <c r="D145" s="204"/>
      <c r="E145" s="204"/>
      <c r="F145" s="204"/>
      <c r="G145" s="204"/>
      <c r="H145" s="204"/>
      <c r="I145" s="204"/>
      <c r="J145" s="204"/>
      <c r="K145" s="204"/>
      <c r="L145" s="593"/>
      <c r="M145" s="191" t="s">
        <v>1830</v>
      </c>
    </row>
    <row r="146" spans="1:23" ht="21.95" customHeight="1">
      <c r="A146" s="1006"/>
      <c r="B146" s="204"/>
      <c r="C146" s="204"/>
      <c r="D146" s="204"/>
      <c r="E146" s="204"/>
      <c r="F146" s="204"/>
      <c r="G146" s="204"/>
      <c r="H146" s="204"/>
      <c r="I146" s="204"/>
      <c r="J146" s="204"/>
      <c r="K146" s="204"/>
      <c r="L146" s="593"/>
      <c r="M146" s="197" t="s">
        <v>1605</v>
      </c>
    </row>
    <row r="147" spans="1:23" ht="21.95" customHeight="1">
      <c r="A147" s="1006"/>
      <c r="B147" s="204"/>
      <c r="C147" s="204"/>
      <c r="D147" s="204"/>
      <c r="E147" s="204"/>
      <c r="F147" s="204"/>
      <c r="G147" s="204"/>
      <c r="H147" s="204"/>
      <c r="I147" s="204"/>
      <c r="J147" s="204"/>
      <c r="K147" s="204"/>
      <c r="L147" s="593"/>
      <c r="M147" s="202" t="s">
        <v>1833</v>
      </c>
    </row>
    <row r="148" spans="1:23" ht="21.95" customHeight="1">
      <c r="A148" s="1006"/>
      <c r="B148" s="204"/>
      <c r="C148" s="204"/>
      <c r="D148" s="204"/>
      <c r="E148" s="204"/>
      <c r="F148" s="204"/>
      <c r="G148" s="204"/>
      <c r="H148" s="204"/>
      <c r="I148" s="204"/>
      <c r="J148" s="204"/>
      <c r="K148" s="204"/>
      <c r="L148" s="593"/>
      <c r="M148" s="191" t="s">
        <v>1830</v>
      </c>
    </row>
    <row r="149" spans="1:23" ht="21.95" customHeight="1">
      <c r="A149" s="1006"/>
      <c r="B149" s="204"/>
      <c r="C149" s="204"/>
      <c r="D149" s="204"/>
      <c r="E149" s="204"/>
      <c r="F149" s="204"/>
      <c r="G149" s="204"/>
      <c r="H149" s="204"/>
      <c r="I149" s="204"/>
      <c r="J149" s="204"/>
      <c r="K149" s="204"/>
      <c r="L149" s="593"/>
      <c r="M149" s="197" t="s">
        <v>1834</v>
      </c>
    </row>
    <row r="150" spans="1:23" ht="21.95" customHeight="1">
      <c r="A150" s="1006"/>
      <c r="B150" s="204"/>
      <c r="C150" s="204"/>
      <c r="D150" s="204"/>
      <c r="E150" s="204"/>
      <c r="F150" s="204"/>
      <c r="G150" s="204"/>
      <c r="H150" s="204"/>
      <c r="I150" s="204"/>
      <c r="J150" s="204"/>
      <c r="K150" s="204"/>
      <c r="L150" s="593"/>
      <c r="M150" s="202"/>
    </row>
    <row r="151" spans="1:23">
      <c r="A151" s="1006"/>
      <c r="B151" s="204"/>
      <c r="C151" s="204"/>
      <c r="D151" s="204"/>
      <c r="E151" s="204"/>
      <c r="F151" s="204"/>
      <c r="G151" s="204"/>
      <c r="H151" s="204"/>
      <c r="I151" s="204"/>
      <c r="J151" s="204"/>
      <c r="K151" s="204"/>
      <c r="L151" s="593"/>
      <c r="M151" s="191" t="s">
        <v>1837</v>
      </c>
    </row>
    <row r="152" spans="1:23" s="178" customFormat="1">
      <c r="A152" s="1006"/>
      <c r="B152" s="204"/>
      <c r="C152" s="204"/>
      <c r="D152" s="204"/>
      <c r="E152" s="204"/>
      <c r="F152" s="204"/>
      <c r="G152" s="204"/>
      <c r="H152" s="204"/>
      <c r="I152" s="204"/>
      <c r="J152" s="204"/>
      <c r="K152" s="204"/>
      <c r="L152" s="593"/>
      <c r="M152" s="197"/>
    </row>
    <row r="153" spans="1:23">
      <c r="A153" s="1006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593"/>
      <c r="M153" s="197" t="s">
        <v>1605</v>
      </c>
    </row>
    <row r="154" spans="1:23" ht="21" customHeight="1">
      <c r="A154" s="1006"/>
      <c r="B154" s="204"/>
      <c r="C154" s="204"/>
      <c r="D154" s="204"/>
      <c r="E154" s="204"/>
      <c r="F154" s="204"/>
      <c r="G154" s="204"/>
      <c r="H154" s="204"/>
      <c r="I154" s="204"/>
      <c r="J154" s="204"/>
      <c r="K154" s="204"/>
      <c r="L154" s="593"/>
      <c r="M154" s="199"/>
    </row>
    <row r="155" spans="1:23" s="178" customFormat="1" ht="21.95" customHeight="1">
      <c r="A155" s="1006"/>
      <c r="B155" s="204"/>
      <c r="C155" s="204"/>
      <c r="D155" s="204"/>
      <c r="E155" s="204"/>
      <c r="F155" s="204"/>
      <c r="G155" s="204"/>
      <c r="H155" s="204"/>
      <c r="I155" s="204"/>
      <c r="J155" s="204"/>
      <c r="K155" s="204"/>
      <c r="L155" s="593"/>
    </row>
    <row r="156" spans="1:23" s="178" customFormat="1" ht="21.95" customHeight="1">
      <c r="A156" s="1006"/>
      <c r="B156" s="204"/>
      <c r="C156" s="204"/>
      <c r="D156" s="204"/>
      <c r="E156" s="204"/>
      <c r="F156" s="204"/>
      <c r="G156" s="204"/>
      <c r="H156" s="204"/>
      <c r="I156" s="204"/>
      <c r="J156" s="204"/>
      <c r="K156" s="204"/>
      <c r="L156" s="1889">
        <v>113</v>
      </c>
    </row>
    <row r="157" spans="1:23" s="178" customFormat="1" ht="21.95" customHeight="1">
      <c r="A157" s="1006"/>
      <c r="B157" s="204"/>
      <c r="C157" s="204"/>
      <c r="D157" s="204"/>
      <c r="E157" s="204"/>
      <c r="F157" s="204"/>
      <c r="G157" s="204"/>
      <c r="H157" s="204"/>
      <c r="I157" s="204"/>
      <c r="J157" s="204"/>
      <c r="K157" s="204"/>
      <c r="L157" s="1889"/>
    </row>
    <row r="158" spans="1:23" s="178" customFormat="1" ht="21.95" customHeight="1">
      <c r="A158" s="1006"/>
      <c r="B158" s="204"/>
      <c r="C158" s="204"/>
      <c r="D158" s="204"/>
      <c r="E158" s="204"/>
      <c r="F158" s="204"/>
      <c r="G158" s="204"/>
      <c r="H158" s="204"/>
      <c r="I158" s="204"/>
      <c r="J158" s="204"/>
      <c r="K158" s="204"/>
      <c r="L158" s="1618"/>
    </row>
    <row r="159" spans="1:23" s="178" customFormat="1" ht="21.95" customHeight="1">
      <c r="A159" s="1006"/>
      <c r="B159" s="1393" t="s">
        <v>3824</v>
      </c>
      <c r="C159" s="204"/>
      <c r="D159" s="204"/>
      <c r="E159" s="204"/>
      <c r="F159" s="204"/>
      <c r="G159" s="204"/>
      <c r="H159" s="204"/>
      <c r="I159" s="204"/>
      <c r="J159" s="204"/>
      <c r="K159" s="204"/>
      <c r="L159" s="593"/>
    </row>
    <row r="160" spans="1:23" ht="21.95" customHeight="1">
      <c r="A160" s="1006" t="s">
        <v>274</v>
      </c>
      <c r="C160" s="239"/>
      <c r="D160" s="239"/>
      <c r="E160" s="1040"/>
      <c r="F160" s="1040"/>
      <c r="G160" s="1040"/>
      <c r="H160" s="1041"/>
      <c r="I160" s="1041"/>
      <c r="J160" s="239"/>
      <c r="K160" s="239"/>
      <c r="L160" s="239"/>
      <c r="M160" s="180" t="s">
        <v>721</v>
      </c>
      <c r="N160" s="473" t="s">
        <v>1894</v>
      </c>
      <c r="O160" s="460" t="s">
        <v>1897</v>
      </c>
      <c r="P160" s="461" t="s">
        <v>1863</v>
      </c>
      <c r="Q160" s="179"/>
      <c r="R160" s="193"/>
      <c r="S160" s="178"/>
      <c r="T160" s="491"/>
      <c r="U160" s="463" t="s">
        <v>1864</v>
      </c>
      <c r="V160" s="280" t="s">
        <v>1899</v>
      </c>
      <c r="W160" s="475" t="s">
        <v>711</v>
      </c>
    </row>
    <row r="161" spans="1:23" ht="21.95" customHeight="1">
      <c r="A161" s="45"/>
      <c r="B161" s="191"/>
      <c r="C161" s="191"/>
      <c r="D161" s="181" t="s">
        <v>278</v>
      </c>
      <c r="E161" s="1890" t="s">
        <v>279</v>
      </c>
      <c r="F161" s="1891"/>
      <c r="G161" s="1891"/>
      <c r="H161" s="1891"/>
      <c r="I161" s="1892"/>
      <c r="J161" s="181" t="s">
        <v>281</v>
      </c>
      <c r="K161" s="181" t="s">
        <v>283</v>
      </c>
      <c r="L161" s="181" t="s">
        <v>721</v>
      </c>
      <c r="M161" s="182" t="s">
        <v>925</v>
      </c>
      <c r="N161" s="478" t="s">
        <v>1895</v>
      </c>
      <c r="O161" s="259" t="s">
        <v>1896</v>
      </c>
      <c r="P161" s="468"/>
      <c r="Q161" s="199"/>
      <c r="R161" s="193"/>
      <c r="S161" s="178"/>
      <c r="T161" s="491"/>
      <c r="U161" s="471"/>
      <c r="V161" s="493" t="s">
        <v>623</v>
      </c>
      <c r="W161" s="477"/>
    </row>
    <row r="162" spans="1:23" ht="21.95" customHeight="1">
      <c r="A162" s="183" t="s">
        <v>276</v>
      </c>
      <c r="B162" s="183" t="s">
        <v>95</v>
      </c>
      <c r="C162" s="183" t="s">
        <v>277</v>
      </c>
      <c r="D162" s="183" t="s">
        <v>286</v>
      </c>
      <c r="E162" s="181">
        <v>2561</v>
      </c>
      <c r="F162" s="181">
        <v>2562</v>
      </c>
      <c r="G162" s="181">
        <v>2563</v>
      </c>
      <c r="H162" s="181">
        <v>2564</v>
      </c>
      <c r="I162" s="181">
        <v>2565</v>
      </c>
      <c r="J162" s="183" t="s">
        <v>282</v>
      </c>
      <c r="K162" s="183" t="s">
        <v>284</v>
      </c>
      <c r="L162" s="183" t="s">
        <v>329</v>
      </c>
      <c r="M162" s="182" t="s">
        <v>926</v>
      </c>
    </row>
    <row r="163" spans="1:23" s="178" customFormat="1" ht="21" customHeight="1">
      <c r="A163" s="183"/>
      <c r="B163" s="932"/>
      <c r="C163" s="932"/>
      <c r="D163" s="932" t="s">
        <v>287</v>
      </c>
      <c r="E163" s="932" t="s">
        <v>280</v>
      </c>
      <c r="F163" s="932" t="s">
        <v>280</v>
      </c>
      <c r="G163" s="932" t="s">
        <v>280</v>
      </c>
      <c r="H163" s="932" t="s">
        <v>280</v>
      </c>
      <c r="I163" s="932" t="s">
        <v>280</v>
      </c>
      <c r="J163" s="932"/>
      <c r="K163" s="932"/>
      <c r="L163" s="646" t="s">
        <v>330</v>
      </c>
      <c r="M163" s="237"/>
    </row>
    <row r="164" spans="1:23" s="178" customFormat="1" ht="21" customHeight="1">
      <c r="A164" s="45">
        <v>1</v>
      </c>
      <c r="B164" s="220" t="s">
        <v>1366</v>
      </c>
      <c r="C164" s="187" t="s">
        <v>583</v>
      </c>
      <c r="D164" s="232" t="s">
        <v>541</v>
      </c>
      <c r="E164" s="161" t="s">
        <v>97</v>
      </c>
      <c r="F164" s="189">
        <v>150000</v>
      </c>
      <c r="G164" s="190">
        <v>150000</v>
      </c>
      <c r="H164" s="480">
        <v>150000</v>
      </c>
      <c r="I164" s="481">
        <v>150000</v>
      </c>
      <c r="J164" s="191" t="s">
        <v>1345</v>
      </c>
      <c r="K164" s="187" t="s">
        <v>1367</v>
      </c>
      <c r="L164" s="191" t="s">
        <v>711</v>
      </c>
      <c r="M164" s="237"/>
    </row>
    <row r="165" spans="1:23" s="178" customFormat="1" ht="21" customHeight="1">
      <c r="A165" s="46"/>
      <c r="B165" s="222" t="s">
        <v>465</v>
      </c>
      <c r="C165" s="195" t="s">
        <v>1368</v>
      </c>
      <c r="D165" s="233"/>
      <c r="E165" s="205"/>
      <c r="F165" s="172"/>
      <c r="G165" s="205"/>
      <c r="H165" s="484"/>
      <c r="I165" s="482"/>
      <c r="J165" s="197" t="s">
        <v>1346</v>
      </c>
      <c r="K165" s="195" t="s">
        <v>1369</v>
      </c>
      <c r="L165" s="197"/>
      <c r="M165" s="237"/>
    </row>
    <row r="166" spans="1:23">
      <c r="A166" s="143"/>
      <c r="B166" s="222"/>
      <c r="C166" s="195" t="s">
        <v>1370</v>
      </c>
      <c r="D166" s="233"/>
      <c r="E166" s="282"/>
      <c r="F166" s="396"/>
      <c r="G166" s="282"/>
      <c r="H166" s="485"/>
      <c r="I166" s="487"/>
      <c r="J166" s="202" t="s">
        <v>742</v>
      </c>
      <c r="K166" s="195"/>
      <c r="L166" s="202"/>
      <c r="M166" s="761"/>
    </row>
    <row r="167" spans="1:23">
      <c r="A167" s="46">
        <v>2</v>
      </c>
      <c r="B167" s="230" t="s">
        <v>725</v>
      </c>
      <c r="C167" s="187" t="s">
        <v>1371</v>
      </c>
      <c r="D167" s="234" t="s">
        <v>542</v>
      </c>
      <c r="E167" s="161" t="s">
        <v>97</v>
      </c>
      <c r="F167" s="168">
        <v>25000</v>
      </c>
      <c r="G167" s="190">
        <v>25000</v>
      </c>
      <c r="H167" s="480">
        <v>25000</v>
      </c>
      <c r="I167" s="481">
        <v>25000</v>
      </c>
      <c r="J167" s="191" t="s">
        <v>821</v>
      </c>
      <c r="K167" s="187" t="s">
        <v>1372</v>
      </c>
      <c r="L167" s="197" t="s">
        <v>711</v>
      </c>
      <c r="M167" s="761"/>
    </row>
    <row r="168" spans="1:23">
      <c r="A168" s="46"/>
      <c r="B168" s="55" t="s">
        <v>727</v>
      </c>
      <c r="C168" s="195" t="s">
        <v>1373</v>
      </c>
      <c r="D168" s="87"/>
      <c r="E168" s="205"/>
      <c r="F168" s="268"/>
      <c r="G168" s="205"/>
      <c r="H168" s="484"/>
      <c r="I168" s="482"/>
      <c r="J168" s="197" t="s">
        <v>1272</v>
      </c>
      <c r="K168" s="195" t="s">
        <v>1374</v>
      </c>
      <c r="L168" s="197"/>
      <c r="M168" s="761"/>
    </row>
    <row r="169" spans="1:23" s="178" customFormat="1">
      <c r="A169" s="46"/>
      <c r="B169" s="56"/>
      <c r="C169" s="207"/>
      <c r="D169" s="235"/>
      <c r="E169" s="282"/>
      <c r="F169" s="401"/>
      <c r="G169" s="282"/>
      <c r="H169" s="485"/>
      <c r="I169" s="487"/>
      <c r="J169" s="202" t="s">
        <v>1347</v>
      </c>
      <c r="K169" s="212"/>
      <c r="L169" s="202"/>
      <c r="M169" s="761"/>
    </row>
    <row r="170" spans="1:23" s="178" customFormat="1" ht="20.25" customHeight="1">
      <c r="A170" s="45">
        <v>3</v>
      </c>
      <c r="B170" s="367" t="s">
        <v>725</v>
      </c>
      <c r="C170" s="195" t="s">
        <v>1371</v>
      </c>
      <c r="D170" s="87" t="s">
        <v>542</v>
      </c>
      <c r="E170" s="161" t="s">
        <v>97</v>
      </c>
      <c r="F170" s="172">
        <v>45000</v>
      </c>
      <c r="G170" s="205">
        <v>45000</v>
      </c>
      <c r="H170" s="484">
        <v>45000</v>
      </c>
      <c r="I170" s="482">
        <v>45000</v>
      </c>
      <c r="J170" s="197" t="s">
        <v>821</v>
      </c>
      <c r="K170" s="195" t="s">
        <v>1372</v>
      </c>
      <c r="L170" s="197" t="s">
        <v>711</v>
      </c>
      <c r="M170" s="761"/>
    </row>
    <row r="171" spans="1:23">
      <c r="A171" s="46"/>
      <c r="B171" s="367" t="s">
        <v>726</v>
      </c>
      <c r="C171" s="195" t="s">
        <v>1373</v>
      </c>
      <c r="D171" s="87"/>
      <c r="E171" s="205"/>
      <c r="F171" s="172"/>
      <c r="G171" s="205"/>
      <c r="H171" s="484"/>
      <c r="I171" s="482"/>
      <c r="J171" s="197" t="s">
        <v>1272</v>
      </c>
      <c r="K171" s="195" t="s">
        <v>1373</v>
      </c>
      <c r="L171" s="197"/>
      <c r="M171" s="761"/>
    </row>
    <row r="172" spans="1:23" s="178" customFormat="1">
      <c r="A172" s="143"/>
      <c r="B172" s="1042"/>
      <c r="C172" s="207"/>
      <c r="D172" s="235"/>
      <c r="E172" s="282"/>
      <c r="F172" s="396"/>
      <c r="G172" s="282"/>
      <c r="H172" s="485"/>
      <c r="I172" s="487"/>
      <c r="J172" s="202" t="s">
        <v>1347</v>
      </c>
      <c r="K172" s="203"/>
      <c r="L172" s="202"/>
      <c r="M172" s="1226"/>
    </row>
    <row r="173" spans="1:23" s="178" customFormat="1">
      <c r="A173" s="46">
        <v>4</v>
      </c>
      <c r="B173" s="220" t="s">
        <v>543</v>
      </c>
      <c r="C173" s="187" t="s">
        <v>1375</v>
      </c>
      <c r="D173" s="232" t="s">
        <v>544</v>
      </c>
      <c r="E173" s="161" t="s">
        <v>97</v>
      </c>
      <c r="F173" s="168">
        <v>1000000</v>
      </c>
      <c r="G173" s="190">
        <v>1000000</v>
      </c>
      <c r="H173" s="480">
        <v>1000000</v>
      </c>
      <c r="I173" s="481">
        <v>1000000</v>
      </c>
      <c r="J173" s="191" t="s">
        <v>803</v>
      </c>
      <c r="K173" s="187" t="s">
        <v>1376</v>
      </c>
      <c r="L173" s="191" t="s">
        <v>711</v>
      </c>
      <c r="M173" s="1226"/>
    </row>
    <row r="174" spans="1:23" s="178" customFormat="1">
      <c r="A174" s="46"/>
      <c r="B174" s="222" t="s">
        <v>545</v>
      </c>
      <c r="C174" s="195" t="s">
        <v>1377</v>
      </c>
      <c r="D174" s="233"/>
      <c r="E174" s="205"/>
      <c r="F174" s="268"/>
      <c r="G174" s="205"/>
      <c r="H174" s="484"/>
      <c r="I174" s="482"/>
      <c r="J174" s="197" t="s">
        <v>1348</v>
      </c>
      <c r="K174" s="195" t="s">
        <v>1378</v>
      </c>
      <c r="L174" s="197"/>
      <c r="M174" s="1226"/>
    </row>
    <row r="175" spans="1:23" s="178" customFormat="1">
      <c r="A175" s="46"/>
      <c r="B175" s="224"/>
      <c r="C175" s="207"/>
      <c r="D175" s="236"/>
      <c r="E175" s="282"/>
      <c r="F175" s="401"/>
      <c r="G175" s="282"/>
      <c r="H175" s="485"/>
      <c r="I175" s="487"/>
      <c r="J175" s="202" t="s">
        <v>1349</v>
      </c>
      <c r="K175" s="212" t="s">
        <v>1350</v>
      </c>
      <c r="L175" s="202"/>
      <c r="M175" s="1355"/>
    </row>
    <row r="176" spans="1:23" s="178" customFormat="1">
      <c r="A176" s="45">
        <v>5</v>
      </c>
      <c r="B176" s="1043" t="s">
        <v>1847</v>
      </c>
      <c r="C176" s="1058" t="s">
        <v>1848</v>
      </c>
      <c r="D176" s="280" t="s">
        <v>748</v>
      </c>
      <c r="E176" s="161" t="s">
        <v>97</v>
      </c>
      <c r="F176" s="190">
        <v>1000000</v>
      </c>
      <c r="G176" s="190">
        <v>1000000</v>
      </c>
      <c r="H176" s="190">
        <v>1000000</v>
      </c>
      <c r="I176" s="190">
        <v>1000000</v>
      </c>
      <c r="J176" s="464" t="s">
        <v>1849</v>
      </c>
      <c r="K176" s="474" t="s">
        <v>3118</v>
      </c>
      <c r="L176" s="463" t="s">
        <v>1840</v>
      </c>
      <c r="M176" s="1226"/>
    </row>
    <row r="177" spans="1:13" s="178" customFormat="1">
      <c r="A177" s="46"/>
      <c r="B177" s="1044" t="s">
        <v>1850</v>
      </c>
      <c r="C177" s="492" t="s">
        <v>1851</v>
      </c>
      <c r="D177" s="490"/>
      <c r="E177" s="202"/>
      <c r="F177" s="202"/>
      <c r="G177" s="202"/>
      <c r="H177" s="202"/>
      <c r="I177" s="202"/>
      <c r="J177" s="471" t="s">
        <v>1852</v>
      </c>
      <c r="K177" s="476" t="s">
        <v>3119</v>
      </c>
      <c r="L177" s="471" t="s">
        <v>1239</v>
      </c>
      <c r="M177" s="1226"/>
    </row>
    <row r="178" spans="1:13" s="178" customFormat="1">
      <c r="A178" s="488">
        <v>6</v>
      </c>
      <c r="B178" s="222" t="s">
        <v>3116</v>
      </c>
      <c r="C178" s="97" t="s">
        <v>533</v>
      </c>
      <c r="D178" s="198" t="s">
        <v>907</v>
      </c>
      <c r="E178" s="161" t="s">
        <v>97</v>
      </c>
      <c r="F178" s="190">
        <v>400000</v>
      </c>
      <c r="G178" s="190">
        <v>400000</v>
      </c>
      <c r="H178" s="481">
        <v>400000</v>
      </c>
      <c r="I178" s="481">
        <v>400000</v>
      </c>
      <c r="J178" s="191" t="s">
        <v>821</v>
      </c>
      <c r="K178" s="1060" t="s">
        <v>911</v>
      </c>
      <c r="L178" s="191" t="s">
        <v>1072</v>
      </c>
      <c r="M178" s="1226"/>
    </row>
    <row r="179" spans="1:13" s="178" customFormat="1">
      <c r="A179" s="1084"/>
      <c r="B179" s="224" t="s">
        <v>3117</v>
      </c>
      <c r="C179" s="94" t="s">
        <v>534</v>
      </c>
      <c r="D179" s="201"/>
      <c r="E179" s="202"/>
      <c r="F179" s="202"/>
      <c r="G179" s="202"/>
      <c r="H179" s="1021"/>
      <c r="I179" s="1021"/>
      <c r="J179" s="202" t="s">
        <v>908</v>
      </c>
      <c r="K179" s="1061" t="s">
        <v>912</v>
      </c>
      <c r="L179" s="202" t="s">
        <v>1073</v>
      </c>
      <c r="M179" s="1355"/>
    </row>
    <row r="180" spans="1:13" s="178" customFormat="1">
      <c r="A180" s="1798"/>
      <c r="B180" s="222"/>
      <c r="C180" s="200"/>
      <c r="D180" s="196"/>
      <c r="E180" s="196"/>
      <c r="F180" s="196"/>
      <c r="G180" s="196"/>
      <c r="H180" s="1027"/>
      <c r="I180" s="1027"/>
      <c r="J180" s="196"/>
      <c r="K180" s="144"/>
      <c r="L180" s="196"/>
      <c r="M180" s="1751"/>
    </row>
    <row r="181" spans="1:13" s="178" customFormat="1">
      <c r="A181" s="1006"/>
      <c r="B181" s="204"/>
      <c r="C181" s="204"/>
      <c r="D181" s="204"/>
      <c r="E181" s="204"/>
      <c r="F181" s="204"/>
      <c r="G181" s="204"/>
      <c r="H181" s="204"/>
      <c r="I181" s="204"/>
      <c r="J181" s="204"/>
      <c r="K181" s="204"/>
      <c r="L181" s="988">
        <v>114</v>
      </c>
      <c r="M181" s="1355"/>
    </row>
    <row r="182" spans="1:13" s="178" customFormat="1">
      <c r="A182" s="45"/>
      <c r="B182" s="191"/>
      <c r="C182" s="191"/>
      <c r="D182" s="181" t="s">
        <v>278</v>
      </c>
      <c r="E182" s="1890" t="s">
        <v>279</v>
      </c>
      <c r="F182" s="1891"/>
      <c r="G182" s="1891"/>
      <c r="H182" s="1891"/>
      <c r="I182" s="1892"/>
      <c r="J182" s="181" t="s">
        <v>281</v>
      </c>
      <c r="K182" s="181" t="s">
        <v>283</v>
      </c>
      <c r="L182" s="181" t="s">
        <v>721</v>
      </c>
      <c r="M182" s="454"/>
    </row>
    <row r="183" spans="1:13" s="178" customFormat="1">
      <c r="A183" s="183" t="s">
        <v>276</v>
      </c>
      <c r="B183" s="183" t="s">
        <v>95</v>
      </c>
      <c r="C183" s="183" t="s">
        <v>277</v>
      </c>
      <c r="D183" s="183" t="s">
        <v>286</v>
      </c>
      <c r="E183" s="181">
        <v>2561</v>
      </c>
      <c r="F183" s="181">
        <v>2562</v>
      </c>
      <c r="G183" s="181">
        <v>2563</v>
      </c>
      <c r="H183" s="181">
        <v>2564</v>
      </c>
      <c r="I183" s="181">
        <v>2565</v>
      </c>
      <c r="J183" s="183" t="s">
        <v>282</v>
      </c>
      <c r="K183" s="183" t="s">
        <v>284</v>
      </c>
      <c r="L183" s="183" t="s">
        <v>329</v>
      </c>
      <c r="M183" s="454"/>
    </row>
    <row r="184" spans="1:13" s="178" customFormat="1">
      <c r="A184" s="183"/>
      <c r="B184" s="932"/>
      <c r="C184" s="932"/>
      <c r="D184" s="932" t="s">
        <v>287</v>
      </c>
      <c r="E184" s="932" t="s">
        <v>280</v>
      </c>
      <c r="F184" s="932" t="s">
        <v>280</v>
      </c>
      <c r="G184" s="932" t="s">
        <v>280</v>
      </c>
      <c r="H184" s="932" t="s">
        <v>280</v>
      </c>
      <c r="I184" s="932" t="s">
        <v>280</v>
      </c>
      <c r="J184" s="932"/>
      <c r="K184" s="932"/>
      <c r="L184" s="646" t="s">
        <v>330</v>
      </c>
      <c r="M184" s="454"/>
    </row>
    <row r="185" spans="1:13" s="178" customFormat="1">
      <c r="A185" s="45">
        <v>7</v>
      </c>
      <c r="B185" s="222" t="s">
        <v>3121</v>
      </c>
      <c r="C185" s="97" t="s">
        <v>2027</v>
      </c>
      <c r="D185" s="420" t="s">
        <v>2019</v>
      </c>
      <c r="E185" s="161" t="s">
        <v>97</v>
      </c>
      <c r="F185" s="657">
        <v>200000</v>
      </c>
      <c r="G185" s="657">
        <v>200000</v>
      </c>
      <c r="H185" s="657">
        <v>200000</v>
      </c>
      <c r="I185" s="657">
        <v>200000</v>
      </c>
      <c r="J185" s="85" t="s">
        <v>821</v>
      </c>
      <c r="K185" s="581" t="s">
        <v>2025</v>
      </c>
      <c r="L185" s="463" t="s">
        <v>711</v>
      </c>
      <c r="M185" s="454"/>
    </row>
    <row r="186" spans="1:13" s="178" customFormat="1">
      <c r="A186" s="46"/>
      <c r="B186" s="224" t="s">
        <v>3075</v>
      </c>
      <c r="C186" s="94" t="s">
        <v>1183</v>
      </c>
      <c r="D186" s="420"/>
      <c r="E186" s="202"/>
      <c r="F186" s="85"/>
      <c r="G186" s="85"/>
      <c r="H186" s="85"/>
      <c r="I186" s="85"/>
      <c r="J186" s="86" t="s">
        <v>908</v>
      </c>
      <c r="K186" s="1059" t="s">
        <v>2026</v>
      </c>
      <c r="L186" s="466"/>
      <c r="M186" s="454"/>
    </row>
    <row r="187" spans="1:13" s="178" customFormat="1">
      <c r="A187" s="45">
        <v>8</v>
      </c>
      <c r="B187" s="1043" t="s">
        <v>2020</v>
      </c>
      <c r="C187" s="1058" t="s">
        <v>2021</v>
      </c>
      <c r="D187" s="280" t="s">
        <v>3120</v>
      </c>
      <c r="E187" s="161" t="s">
        <v>97</v>
      </c>
      <c r="F187" s="341">
        <v>700000</v>
      </c>
      <c r="G187" s="341">
        <v>700000</v>
      </c>
      <c r="H187" s="341">
        <v>700000</v>
      </c>
      <c r="I187" s="341">
        <v>700000</v>
      </c>
      <c r="J187" s="89" t="s">
        <v>821</v>
      </c>
      <c r="K187" s="461" t="s">
        <v>2023</v>
      </c>
      <c r="L187" s="463" t="s">
        <v>711</v>
      </c>
      <c r="M187" s="454"/>
    </row>
    <row r="188" spans="1:13" s="178" customFormat="1">
      <c r="A188" s="143"/>
      <c r="B188" s="1044" t="s">
        <v>1832</v>
      </c>
      <c r="C188" s="492" t="s">
        <v>2022</v>
      </c>
      <c r="D188" s="490"/>
      <c r="E188" s="202"/>
      <c r="F188" s="86"/>
      <c r="G188" s="86"/>
      <c r="H188" s="86"/>
      <c r="I188" s="86"/>
      <c r="J188" s="86" t="s">
        <v>908</v>
      </c>
      <c r="K188" s="469" t="s">
        <v>2024</v>
      </c>
      <c r="L188" s="471"/>
      <c r="M188" s="454"/>
    </row>
    <row r="189" spans="1:13" s="178" customFormat="1">
      <c r="A189" s="46">
        <v>9</v>
      </c>
      <c r="B189" s="145" t="s">
        <v>3122</v>
      </c>
      <c r="C189" s="145" t="s">
        <v>3124</v>
      </c>
      <c r="D189" s="507" t="s">
        <v>3120</v>
      </c>
      <c r="E189" s="161" t="s">
        <v>97</v>
      </c>
      <c r="F189" s="341">
        <v>1000000</v>
      </c>
      <c r="G189" s="341">
        <v>1000000</v>
      </c>
      <c r="H189" s="341">
        <v>1000000</v>
      </c>
      <c r="I189" s="341">
        <v>1000000</v>
      </c>
      <c r="J189" s="89" t="s">
        <v>821</v>
      </c>
      <c r="K189" s="584" t="s">
        <v>3126</v>
      </c>
      <c r="L189" s="463" t="s">
        <v>711</v>
      </c>
      <c r="M189" s="454"/>
    </row>
    <row r="190" spans="1:13" s="178" customFormat="1">
      <c r="A190" s="143"/>
      <c r="B190" s="146" t="s">
        <v>3123</v>
      </c>
      <c r="C190" s="146" t="s">
        <v>3125</v>
      </c>
      <c r="D190" s="506"/>
      <c r="E190" s="202"/>
      <c r="F190" s="86"/>
      <c r="G190" s="86"/>
      <c r="H190" s="86"/>
      <c r="I190" s="86"/>
      <c r="J190" s="86" t="s">
        <v>908</v>
      </c>
      <c r="K190" s="149" t="s">
        <v>3125</v>
      </c>
      <c r="L190" s="471"/>
      <c r="M190" s="454"/>
    </row>
    <row r="191" spans="1:13" s="178" customFormat="1" ht="21.75" customHeight="1">
      <c r="A191" s="45">
        <v>10</v>
      </c>
      <c r="B191" s="191" t="s">
        <v>2328</v>
      </c>
      <c r="C191" s="187" t="s">
        <v>2329</v>
      </c>
      <c r="D191" s="45" t="s">
        <v>2330</v>
      </c>
      <c r="E191" s="161" t="s">
        <v>97</v>
      </c>
      <c r="F191" s="288">
        <v>120000</v>
      </c>
      <c r="G191" s="288">
        <v>120000</v>
      </c>
      <c r="H191" s="288">
        <v>120000</v>
      </c>
      <c r="I191" s="288">
        <v>120000</v>
      </c>
      <c r="J191" s="45" t="s">
        <v>803</v>
      </c>
      <c r="K191" s="191" t="s">
        <v>2331</v>
      </c>
      <c r="L191" s="525" t="s">
        <v>711</v>
      </c>
      <c r="M191" s="595"/>
    </row>
    <row r="192" spans="1:13" s="178" customFormat="1" ht="21.75" customHeight="1">
      <c r="A192" s="46"/>
      <c r="B192" s="197" t="s">
        <v>2332</v>
      </c>
      <c r="C192" s="195" t="s">
        <v>2333</v>
      </c>
      <c r="D192" s="46" t="s">
        <v>2228</v>
      </c>
      <c r="E192" s="46" t="s">
        <v>115</v>
      </c>
      <c r="F192" s="159" t="s">
        <v>115</v>
      </c>
      <c r="G192" s="159" t="s">
        <v>115</v>
      </c>
      <c r="H192" s="159" t="s">
        <v>115</v>
      </c>
      <c r="I192" s="159" t="s">
        <v>115</v>
      </c>
      <c r="J192" s="46" t="s">
        <v>1284</v>
      </c>
      <c r="K192" s="197" t="s">
        <v>2334</v>
      </c>
      <c r="L192" s="397"/>
      <c r="M192" s="595"/>
    </row>
    <row r="193" spans="1:13" s="33" customFormat="1" ht="21.75" customHeight="1">
      <c r="A193" s="46"/>
      <c r="B193" s="197" t="s">
        <v>465</v>
      </c>
      <c r="C193" s="197" t="s">
        <v>2335</v>
      </c>
      <c r="D193" s="46" t="s">
        <v>2336</v>
      </c>
      <c r="E193" s="46"/>
      <c r="F193" s="159"/>
      <c r="G193" s="159"/>
      <c r="H193" s="159"/>
      <c r="I193" s="159"/>
      <c r="J193" s="46" t="s">
        <v>768</v>
      </c>
      <c r="K193" s="197"/>
      <c r="L193" s="397"/>
      <c r="M193" s="595"/>
    </row>
    <row r="194" spans="1:13" s="178" customFormat="1" ht="21.75" customHeight="1">
      <c r="A194" s="143"/>
      <c r="B194" s="143"/>
      <c r="C194" s="143"/>
      <c r="D194" s="143" t="s">
        <v>465</v>
      </c>
      <c r="E194" s="143"/>
      <c r="F194" s="143"/>
      <c r="G194" s="143"/>
      <c r="H194" s="143"/>
      <c r="I194" s="143"/>
      <c r="J194" s="143"/>
      <c r="K194" s="143"/>
      <c r="L194" s="143"/>
      <c r="M194" s="542"/>
    </row>
    <row r="195" spans="1:13" s="178" customFormat="1" ht="21.75" customHeight="1">
      <c r="A195" s="45">
        <v>11</v>
      </c>
      <c r="B195" s="164" t="s">
        <v>2583</v>
      </c>
      <c r="C195" s="929" t="s">
        <v>2584</v>
      </c>
      <c r="D195" s="934" t="s">
        <v>2585</v>
      </c>
      <c r="E195" s="45" t="s">
        <v>97</v>
      </c>
      <c r="F195" s="161">
        <v>107000</v>
      </c>
      <c r="G195" s="161" t="s">
        <v>97</v>
      </c>
      <c r="H195" s="161" t="s">
        <v>97</v>
      </c>
      <c r="I195" s="161" t="s">
        <v>97</v>
      </c>
      <c r="J195" s="45" t="s">
        <v>795</v>
      </c>
      <c r="K195" s="930" t="s">
        <v>2586</v>
      </c>
      <c r="L195" s="45" t="s">
        <v>711</v>
      </c>
      <c r="M195" s="454"/>
    </row>
    <row r="196" spans="1:13">
      <c r="A196" s="46"/>
      <c r="B196" s="157" t="s">
        <v>2587</v>
      </c>
      <c r="C196" s="748" t="s">
        <v>2588</v>
      </c>
      <c r="D196" s="48" t="s">
        <v>2589</v>
      </c>
      <c r="E196" s="46"/>
      <c r="F196" s="46"/>
      <c r="G196" s="46"/>
      <c r="H196" s="46"/>
      <c r="I196" s="46"/>
      <c r="J196" s="46" t="s">
        <v>526</v>
      </c>
      <c r="K196" s="20" t="s">
        <v>2590</v>
      </c>
      <c r="L196" s="46"/>
    </row>
    <row r="197" spans="1:13">
      <c r="A197" s="143"/>
      <c r="B197" s="160"/>
      <c r="C197" s="749"/>
      <c r="D197" s="47"/>
      <c r="E197" s="143"/>
      <c r="F197" s="143"/>
      <c r="G197" s="143"/>
      <c r="H197" s="143"/>
      <c r="I197" s="143"/>
      <c r="J197" s="143" t="s">
        <v>768</v>
      </c>
      <c r="K197" s="751" t="s">
        <v>2591</v>
      </c>
      <c r="L197" s="143"/>
      <c r="M197" s="454">
        <v>89</v>
      </c>
    </row>
    <row r="198" spans="1:13">
      <c r="A198" s="45">
        <v>12</v>
      </c>
      <c r="B198" s="110" t="s">
        <v>2592</v>
      </c>
      <c r="C198" s="929" t="s">
        <v>2593</v>
      </c>
      <c r="D198" s="934" t="s">
        <v>2594</v>
      </c>
      <c r="E198" s="45" t="s">
        <v>97</v>
      </c>
      <c r="F198" s="161">
        <v>800000</v>
      </c>
      <c r="G198" s="161">
        <v>800000</v>
      </c>
      <c r="H198" s="161">
        <v>800000</v>
      </c>
      <c r="I198" s="161">
        <v>800000</v>
      </c>
      <c r="J198" s="45" t="s">
        <v>795</v>
      </c>
      <c r="K198" s="930" t="s">
        <v>2595</v>
      </c>
      <c r="L198" s="45" t="s">
        <v>711</v>
      </c>
    </row>
    <row r="199" spans="1:13">
      <c r="A199" s="46"/>
      <c r="B199" s="197" t="s">
        <v>465</v>
      </c>
      <c r="C199" s="748" t="s">
        <v>2596</v>
      </c>
      <c r="D199" s="48" t="s">
        <v>2597</v>
      </c>
      <c r="E199" s="46"/>
      <c r="F199" s="46"/>
      <c r="G199" s="46"/>
      <c r="H199" s="46"/>
      <c r="I199" s="46"/>
      <c r="J199" s="46" t="s">
        <v>1284</v>
      </c>
      <c r="K199" s="20" t="s">
        <v>2598</v>
      </c>
      <c r="L199" s="46"/>
    </row>
    <row r="200" spans="1:13" s="178" customFormat="1">
      <c r="A200" s="143"/>
      <c r="B200" s="202"/>
      <c r="C200" s="749"/>
      <c r="D200" s="47"/>
      <c r="E200" s="143"/>
      <c r="F200" s="143"/>
      <c r="G200" s="143"/>
      <c r="H200" s="143"/>
      <c r="I200" s="143"/>
      <c r="J200" s="143" t="s">
        <v>768</v>
      </c>
      <c r="K200" s="751" t="s">
        <v>2599</v>
      </c>
      <c r="L200" s="143"/>
      <c r="M200" s="916"/>
    </row>
    <row r="201" spans="1:13" s="178" customFormat="1">
      <c r="A201" s="762"/>
      <c r="B201" s="196"/>
      <c r="C201" s="20"/>
      <c r="D201" s="762"/>
      <c r="E201" s="762"/>
      <c r="F201" s="762"/>
      <c r="G201" s="762"/>
      <c r="H201" s="762"/>
      <c r="I201" s="762"/>
      <c r="J201" s="762"/>
      <c r="K201" s="20"/>
      <c r="L201" s="762"/>
      <c r="M201" s="1750"/>
    </row>
    <row r="203" spans="1:13" ht="27">
      <c r="L203" s="593">
        <v>115</v>
      </c>
    </row>
    <row r="205" spans="1:13">
      <c r="A205" s="45"/>
      <c r="B205" s="191"/>
      <c r="C205" s="191"/>
      <c r="D205" s="181" t="s">
        <v>278</v>
      </c>
      <c r="E205" s="1890" t="s">
        <v>279</v>
      </c>
      <c r="F205" s="1891"/>
      <c r="G205" s="1891"/>
      <c r="H205" s="1891"/>
      <c r="I205" s="1892"/>
      <c r="J205" s="181" t="s">
        <v>281</v>
      </c>
      <c r="K205" s="181" t="s">
        <v>283</v>
      </c>
      <c r="L205" s="181" t="s">
        <v>721</v>
      </c>
    </row>
    <row r="206" spans="1:13">
      <c r="A206" s="183" t="s">
        <v>276</v>
      </c>
      <c r="B206" s="183" t="s">
        <v>95</v>
      </c>
      <c r="C206" s="183" t="s">
        <v>277</v>
      </c>
      <c r="D206" s="183" t="s">
        <v>286</v>
      </c>
      <c r="E206" s="181">
        <v>2561</v>
      </c>
      <c r="F206" s="181">
        <v>2562</v>
      </c>
      <c r="G206" s="181">
        <v>2563</v>
      </c>
      <c r="H206" s="181">
        <v>2564</v>
      </c>
      <c r="I206" s="181">
        <v>2565</v>
      </c>
      <c r="J206" s="183" t="s">
        <v>282</v>
      </c>
      <c r="K206" s="183" t="s">
        <v>284</v>
      </c>
      <c r="L206" s="183" t="s">
        <v>329</v>
      </c>
    </row>
    <row r="207" spans="1:13" s="178" customFormat="1" ht="21.75" customHeight="1">
      <c r="A207" s="183"/>
      <c r="B207" s="1398"/>
      <c r="C207" s="1398"/>
      <c r="D207" s="1398" t="s">
        <v>287</v>
      </c>
      <c r="E207" s="1398" t="s">
        <v>280</v>
      </c>
      <c r="F207" s="1398" t="s">
        <v>280</v>
      </c>
      <c r="G207" s="1398" t="s">
        <v>280</v>
      </c>
      <c r="H207" s="1398" t="s">
        <v>280</v>
      </c>
      <c r="I207" s="1398" t="s">
        <v>280</v>
      </c>
      <c r="J207" s="1398"/>
      <c r="K207" s="1398"/>
      <c r="L207" s="1398" t="s">
        <v>330</v>
      </c>
      <c r="M207" s="454"/>
    </row>
    <row r="208" spans="1:13" s="178" customFormat="1">
      <c r="A208" s="45">
        <v>13</v>
      </c>
      <c r="B208" s="191" t="s">
        <v>2328</v>
      </c>
      <c r="C208" s="187" t="s">
        <v>2329</v>
      </c>
      <c r="D208" s="45" t="s">
        <v>2330</v>
      </c>
      <c r="E208" s="161" t="s">
        <v>97</v>
      </c>
      <c r="F208" s="288">
        <v>120000</v>
      </c>
      <c r="G208" s="288">
        <v>120000</v>
      </c>
      <c r="H208" s="288">
        <v>120000</v>
      </c>
      <c r="I208" s="288">
        <v>120000</v>
      </c>
      <c r="J208" s="45" t="s">
        <v>803</v>
      </c>
      <c r="K208" s="191" t="s">
        <v>2331</v>
      </c>
      <c r="L208" s="525" t="s">
        <v>711</v>
      </c>
      <c r="M208" s="916"/>
    </row>
    <row r="209" spans="1:13" s="178" customFormat="1">
      <c r="A209" s="46"/>
      <c r="B209" s="197" t="s">
        <v>2332</v>
      </c>
      <c r="C209" s="195" t="s">
        <v>2333</v>
      </c>
      <c r="D209" s="46" t="s">
        <v>2228</v>
      </c>
      <c r="E209" s="46" t="s">
        <v>115</v>
      </c>
      <c r="F209" s="159" t="s">
        <v>115</v>
      </c>
      <c r="G209" s="159" t="s">
        <v>115</v>
      </c>
      <c r="H209" s="159" t="s">
        <v>115</v>
      </c>
      <c r="I209" s="159"/>
      <c r="J209" s="46" t="s">
        <v>1284</v>
      </c>
      <c r="K209" s="197" t="s">
        <v>2334</v>
      </c>
      <c r="L209" s="397"/>
      <c r="M209" s="916"/>
    </row>
    <row r="210" spans="1:13" s="178" customFormat="1">
      <c r="A210" s="46"/>
      <c r="B210" s="197" t="s">
        <v>465</v>
      </c>
      <c r="C210" s="197" t="s">
        <v>2335</v>
      </c>
      <c r="D210" s="46" t="s">
        <v>2336</v>
      </c>
      <c r="E210" s="46"/>
      <c r="F210" s="159"/>
      <c r="G210" s="159"/>
      <c r="H210" s="159"/>
      <c r="I210" s="159"/>
      <c r="J210" s="46" t="s">
        <v>768</v>
      </c>
      <c r="K210" s="197"/>
      <c r="L210" s="397"/>
      <c r="M210" s="1225"/>
    </row>
    <row r="211" spans="1:13" s="178" customFormat="1">
      <c r="A211" s="143"/>
      <c r="B211" s="143"/>
      <c r="C211" s="143"/>
      <c r="D211" s="143" t="s">
        <v>465</v>
      </c>
      <c r="E211" s="143"/>
      <c r="F211" s="143"/>
      <c r="G211" s="143"/>
      <c r="H211" s="143"/>
      <c r="I211" s="143"/>
      <c r="J211" s="143"/>
      <c r="K211" s="143"/>
      <c r="L211" s="143"/>
      <c r="M211" s="916"/>
    </row>
    <row r="212" spans="1:13" s="196" customFormat="1" ht="23.1" customHeight="1">
      <c r="A212" s="1340" t="s">
        <v>3636</v>
      </c>
      <c r="B212" s="192" t="s">
        <v>3817</v>
      </c>
      <c r="C212" s="187" t="s">
        <v>3820</v>
      </c>
      <c r="D212" s="756" t="s">
        <v>790</v>
      </c>
      <c r="E212" s="1026" t="s">
        <v>97</v>
      </c>
      <c r="F212" s="1026" t="s">
        <v>97</v>
      </c>
      <c r="G212" s="1026">
        <v>350000</v>
      </c>
      <c r="H212" s="1026" t="s">
        <v>97</v>
      </c>
      <c r="I212" s="1026" t="s">
        <v>97</v>
      </c>
      <c r="J212" s="192" t="s">
        <v>820</v>
      </c>
      <c r="K212" s="214" t="s">
        <v>3822</v>
      </c>
      <c r="L212" s="45" t="s">
        <v>711</v>
      </c>
      <c r="M212" s="20"/>
    </row>
    <row r="213" spans="1:13" s="196" customFormat="1" ht="23.1" customHeight="1">
      <c r="A213" s="1341"/>
      <c r="B213" s="196" t="s">
        <v>3818</v>
      </c>
      <c r="C213" s="195" t="s">
        <v>3821</v>
      </c>
      <c r="D213" s="908" t="s">
        <v>465</v>
      </c>
      <c r="E213" s="342"/>
      <c r="F213" s="342"/>
      <c r="G213" s="1294"/>
      <c r="H213" s="342"/>
      <c r="I213" s="342"/>
      <c r="J213" s="196" t="s">
        <v>768</v>
      </c>
      <c r="K213" s="195" t="s">
        <v>3823</v>
      </c>
      <c r="L213" s="197"/>
      <c r="M213" s="20"/>
    </row>
    <row r="214" spans="1:13" s="196" customFormat="1" ht="23.1" customHeight="1">
      <c r="A214" s="1342"/>
      <c r="B214" s="203"/>
      <c r="C214" s="207"/>
      <c r="D214" s="909"/>
      <c r="E214" s="98"/>
      <c r="F214" s="98"/>
      <c r="G214" s="1295"/>
      <c r="H214" s="98"/>
      <c r="I214" s="98"/>
      <c r="J214" s="203"/>
      <c r="K214" s="207"/>
      <c r="L214" s="202"/>
      <c r="M214" s="20"/>
    </row>
    <row r="215" spans="1:13" s="178" customFormat="1" ht="21.75" customHeight="1">
      <c r="A215" s="1236" t="s">
        <v>26</v>
      </c>
      <c r="B215" s="1392" t="s">
        <v>3826</v>
      </c>
      <c r="C215" s="362" t="s">
        <v>97</v>
      </c>
      <c r="D215" s="362" t="s">
        <v>97</v>
      </c>
      <c r="E215" s="402" t="s">
        <v>97</v>
      </c>
      <c r="F215" s="402">
        <f>SUM(F208:F214,F198,F195,F191,F189,F187,F185,F178,F176,F173,F170,F167,F164)</f>
        <v>5667000</v>
      </c>
      <c r="G215" s="402">
        <f>SUM(G208:G214,G198,G195,G191,G189,G187,G185,G178,G176,G173,G170,G167,G164)</f>
        <v>5910000</v>
      </c>
      <c r="H215" s="402">
        <f>SUM(H208:H214,H198,H195,H191,H189,H187,H185,H178,H176,H173,H170,H167,H164)</f>
        <v>5560000</v>
      </c>
      <c r="I215" s="402">
        <f>SUM(I208:I214,I198,I195,I191,I189,I187,I185,I178,I176,I173,I170,I167,I164)</f>
        <v>5560000</v>
      </c>
      <c r="J215" s="681" t="s">
        <v>97</v>
      </c>
      <c r="K215" s="681" t="s">
        <v>97</v>
      </c>
      <c r="L215" s="362" t="s">
        <v>97</v>
      </c>
      <c r="M215" s="454"/>
    </row>
    <row r="216" spans="1:13" s="178" customFormat="1" ht="21.75" customHeight="1">
      <c r="A216" s="762"/>
      <c r="B216" s="222"/>
      <c r="C216" s="69"/>
      <c r="D216" s="69"/>
      <c r="E216" s="172"/>
      <c r="F216" s="172"/>
      <c r="G216" s="172"/>
      <c r="H216" s="484"/>
      <c r="I216" s="484"/>
      <c r="J216" s="196"/>
      <c r="K216" s="69"/>
      <c r="L216" s="680"/>
      <c r="M216" s="568"/>
    </row>
    <row r="217" spans="1:13" s="178" customFormat="1" ht="21" customHeight="1">
      <c r="A217" s="762"/>
      <c r="B217" s="222"/>
      <c r="C217" s="69"/>
      <c r="D217" s="69"/>
      <c r="E217" s="172"/>
      <c r="F217" s="172"/>
      <c r="G217" s="172"/>
      <c r="H217" s="484"/>
      <c r="I217" s="484"/>
      <c r="J217" s="196"/>
      <c r="K217" s="69"/>
      <c r="L217" s="680"/>
      <c r="M217" s="454"/>
    </row>
    <row r="218" spans="1:13" s="178" customFormat="1" ht="21" customHeight="1">
      <c r="A218" s="762"/>
      <c r="B218" s="222"/>
      <c r="C218" s="69"/>
      <c r="D218" s="69"/>
      <c r="E218" s="172"/>
      <c r="F218" s="172"/>
      <c r="G218" s="172"/>
      <c r="H218" s="484"/>
      <c r="I218" s="484"/>
      <c r="J218" s="196"/>
      <c r="K218" s="69"/>
      <c r="L218" s="680"/>
      <c r="M218" s="916"/>
    </row>
    <row r="219" spans="1:13" s="178" customFormat="1" ht="21.75" customHeight="1">
      <c r="A219" s="762"/>
      <c r="B219" s="222"/>
      <c r="C219" s="69"/>
      <c r="D219" s="69"/>
      <c r="E219" s="172"/>
      <c r="F219" s="172"/>
      <c r="G219" s="172"/>
      <c r="H219" s="484"/>
      <c r="I219" s="484"/>
      <c r="J219" s="196"/>
      <c r="K219" s="69"/>
      <c r="L219" s="680"/>
      <c r="M219" s="454"/>
    </row>
    <row r="220" spans="1:13" s="178" customFormat="1" ht="21.75" customHeight="1">
      <c r="A220" s="762"/>
      <c r="B220" s="222"/>
      <c r="C220" s="69"/>
      <c r="D220" s="69"/>
      <c r="E220" s="172"/>
      <c r="F220" s="172"/>
      <c r="G220" s="172"/>
      <c r="H220" s="484"/>
      <c r="I220" s="484"/>
      <c r="J220" s="196"/>
      <c r="K220" s="69"/>
      <c r="L220" s="680"/>
      <c r="M220" s="537"/>
    </row>
    <row r="221" spans="1:13" s="178" customFormat="1" ht="21.75" customHeight="1">
      <c r="A221" s="1085" t="s">
        <v>274</v>
      </c>
      <c r="C221" s="620"/>
      <c r="D221" s="620"/>
      <c r="E221" s="620"/>
      <c r="F221" s="620"/>
      <c r="G221" s="620"/>
      <c r="H221" s="1045"/>
      <c r="I221" s="1045"/>
      <c r="J221" s="620"/>
      <c r="K221" s="620"/>
      <c r="L221" s="177"/>
      <c r="M221" s="454"/>
    </row>
    <row r="222" spans="1:13" s="178" customFormat="1">
      <c r="A222" s="762"/>
      <c r="B222" s="222"/>
      <c r="C222" s="69"/>
      <c r="D222" s="69"/>
      <c r="E222" s="172"/>
      <c r="F222" s="172"/>
      <c r="G222" s="172"/>
      <c r="H222" s="484"/>
      <c r="I222" s="484"/>
      <c r="J222" s="196"/>
      <c r="K222" s="69"/>
      <c r="L222" s="680"/>
      <c r="M222" s="1225"/>
    </row>
    <row r="223" spans="1:13" s="178" customFormat="1">
      <c r="A223" s="762"/>
      <c r="B223" s="222"/>
      <c r="C223" s="69"/>
      <c r="D223" s="69"/>
      <c r="E223" s="172"/>
      <c r="F223" s="172"/>
      <c r="G223" s="172"/>
      <c r="H223" s="484"/>
      <c r="I223" s="484"/>
      <c r="J223" s="196"/>
      <c r="K223" s="69"/>
      <c r="L223" s="680"/>
      <c r="M223" s="1750"/>
    </row>
    <row r="224" spans="1:13" s="178" customFormat="1">
      <c r="A224" s="762"/>
      <c r="B224" s="222"/>
      <c r="C224" s="69"/>
      <c r="D224" s="69"/>
      <c r="E224" s="172"/>
      <c r="F224" s="172"/>
      <c r="G224" s="172"/>
      <c r="H224" s="484"/>
      <c r="I224" s="484"/>
      <c r="J224" s="196"/>
      <c r="K224" s="69"/>
      <c r="L224" s="680"/>
      <c r="M224" s="916"/>
    </row>
    <row r="225" spans="1:24" s="178" customFormat="1">
      <c r="A225" s="762"/>
      <c r="B225" s="222"/>
      <c r="C225" s="69"/>
      <c r="D225" s="69"/>
      <c r="E225" s="172"/>
      <c r="F225" s="172"/>
      <c r="G225" s="172"/>
      <c r="H225" s="484"/>
      <c r="I225" s="484"/>
      <c r="J225" s="196"/>
      <c r="K225" s="69"/>
      <c r="L225" s="680"/>
      <c r="M225" s="1388"/>
    </row>
    <row r="226" spans="1:24" s="178" customFormat="1" ht="27">
      <c r="A226" s="762"/>
      <c r="B226" s="222"/>
      <c r="C226" s="69"/>
      <c r="D226" s="69"/>
      <c r="E226" s="172"/>
      <c r="F226" s="172"/>
      <c r="G226" s="172"/>
      <c r="H226" s="484"/>
      <c r="I226" s="484"/>
      <c r="J226" s="196"/>
      <c r="K226" s="69"/>
      <c r="L226" s="593">
        <v>116</v>
      </c>
      <c r="M226" s="1388"/>
    </row>
    <row r="227" spans="1:24" s="178" customFormat="1">
      <c r="A227" s="762"/>
      <c r="B227" s="222"/>
      <c r="C227" s="69"/>
      <c r="D227" s="69"/>
      <c r="E227" s="172"/>
      <c r="F227" s="172"/>
      <c r="G227" s="172"/>
      <c r="H227" s="484"/>
      <c r="I227" s="484"/>
      <c r="J227" s="196"/>
      <c r="K227" s="69"/>
      <c r="L227" s="680"/>
      <c r="M227" s="1388"/>
    </row>
    <row r="228" spans="1:24" ht="23.25" customHeight="1">
      <c r="A228" s="1006" t="s">
        <v>274</v>
      </c>
      <c r="B228" s="1393" t="s">
        <v>3825</v>
      </c>
      <c r="C228" s="239"/>
      <c r="D228" s="239"/>
      <c r="E228" s="1040"/>
      <c r="F228" s="1040"/>
      <c r="G228" s="1040"/>
      <c r="H228" s="1041"/>
      <c r="I228" s="1041"/>
      <c r="J228" s="239"/>
      <c r="K228" s="239"/>
      <c r="L228" s="239"/>
      <c r="M228" s="702"/>
    </row>
    <row r="229" spans="1:24" ht="15" customHeight="1">
      <c r="A229" s="45"/>
      <c r="B229" s="191"/>
      <c r="C229" s="191"/>
      <c r="D229" s="181" t="s">
        <v>278</v>
      </c>
      <c r="E229" s="1890" t="s">
        <v>279</v>
      </c>
      <c r="F229" s="1891"/>
      <c r="G229" s="1891"/>
      <c r="H229" s="1891"/>
      <c r="I229" s="1892"/>
      <c r="J229" s="181" t="s">
        <v>281</v>
      </c>
      <c r="K229" s="181" t="s">
        <v>283</v>
      </c>
      <c r="L229" s="181" t="s">
        <v>721</v>
      </c>
      <c r="M229" s="702"/>
    </row>
    <row r="230" spans="1:24">
      <c r="A230" s="183" t="s">
        <v>276</v>
      </c>
      <c r="B230" s="183" t="s">
        <v>95</v>
      </c>
      <c r="C230" s="183" t="s">
        <v>277</v>
      </c>
      <c r="D230" s="183" t="s">
        <v>286</v>
      </c>
      <c r="E230" s="181">
        <v>2561</v>
      </c>
      <c r="F230" s="181">
        <v>2562</v>
      </c>
      <c r="G230" s="181">
        <v>2563</v>
      </c>
      <c r="H230" s="181">
        <v>2564</v>
      </c>
      <c r="I230" s="181">
        <v>2565</v>
      </c>
      <c r="J230" s="183" t="s">
        <v>282</v>
      </c>
      <c r="K230" s="183" t="s">
        <v>284</v>
      </c>
      <c r="L230" s="183" t="s">
        <v>329</v>
      </c>
      <c r="M230" s="702"/>
    </row>
    <row r="231" spans="1:24">
      <c r="A231" s="183"/>
      <c r="B231" s="932"/>
      <c r="C231" s="932"/>
      <c r="D231" s="932" t="s">
        <v>287</v>
      </c>
      <c r="E231" s="932" t="s">
        <v>280</v>
      </c>
      <c r="F231" s="932" t="s">
        <v>280</v>
      </c>
      <c r="G231" s="932" t="s">
        <v>280</v>
      </c>
      <c r="H231" s="932" t="s">
        <v>280</v>
      </c>
      <c r="I231" s="932" t="s">
        <v>280</v>
      </c>
      <c r="J231" s="932"/>
      <c r="K231" s="932"/>
      <c r="L231" s="646" t="s">
        <v>330</v>
      </c>
      <c r="M231" s="702"/>
    </row>
    <row r="232" spans="1:24">
      <c r="A232" s="45">
        <v>1</v>
      </c>
      <c r="B232" s="230" t="s">
        <v>2495</v>
      </c>
      <c r="C232" s="133" t="s">
        <v>2496</v>
      </c>
      <c r="D232" s="188" t="s">
        <v>1849</v>
      </c>
      <c r="E232" s="1024" t="s">
        <v>97</v>
      </c>
      <c r="F232" s="189">
        <v>40000</v>
      </c>
      <c r="G232" s="190">
        <v>50000</v>
      </c>
      <c r="H232" s="189">
        <v>50000</v>
      </c>
      <c r="I232" s="190">
        <v>50000</v>
      </c>
      <c r="J232" s="191" t="s">
        <v>820</v>
      </c>
      <c r="K232" s="192" t="s">
        <v>2497</v>
      </c>
      <c r="L232" s="191" t="s">
        <v>1072</v>
      </c>
      <c r="M232" s="702"/>
    </row>
    <row r="233" spans="1:24">
      <c r="A233" s="46"/>
      <c r="B233" s="55"/>
      <c r="C233" s="165" t="s">
        <v>2498</v>
      </c>
      <c r="D233" s="1020" t="s">
        <v>3135</v>
      </c>
      <c r="E233" s="1025"/>
      <c r="F233" s="196"/>
      <c r="G233" s="197"/>
      <c r="H233" s="196"/>
      <c r="I233" s="197"/>
      <c r="J233" s="197" t="s">
        <v>768</v>
      </c>
      <c r="K233" s="196" t="s">
        <v>2499</v>
      </c>
      <c r="L233" s="197" t="s">
        <v>1073</v>
      </c>
      <c r="M233" s="702"/>
    </row>
    <row r="234" spans="1:24">
      <c r="A234" s="46"/>
      <c r="B234" s="173"/>
      <c r="C234" s="203" t="s">
        <v>2500</v>
      </c>
      <c r="D234" s="202"/>
      <c r="E234" s="143"/>
      <c r="F234" s="201"/>
      <c r="G234" s="202"/>
      <c r="H234" s="203"/>
      <c r="I234" s="202"/>
      <c r="J234" s="202"/>
      <c r="K234" s="212"/>
      <c r="L234" s="197"/>
      <c r="M234" s="702"/>
    </row>
    <row r="235" spans="1:24">
      <c r="A235" s="45">
        <v>2</v>
      </c>
      <c r="B235" s="222" t="s">
        <v>562</v>
      </c>
      <c r="C235" s="191" t="s">
        <v>1351</v>
      </c>
      <c r="D235" s="191" t="s">
        <v>538</v>
      </c>
      <c r="E235" s="714" t="s">
        <v>97</v>
      </c>
      <c r="F235" s="190">
        <v>2000</v>
      </c>
      <c r="G235" s="172">
        <v>2000</v>
      </c>
      <c r="H235" s="481">
        <v>2000</v>
      </c>
      <c r="I235" s="481">
        <v>2000</v>
      </c>
      <c r="J235" s="196" t="s">
        <v>803</v>
      </c>
      <c r="K235" s="191" t="s">
        <v>1908</v>
      </c>
      <c r="L235" s="191" t="s">
        <v>1072</v>
      </c>
      <c r="M235" s="702"/>
    </row>
    <row r="236" spans="1:24">
      <c r="A236" s="46"/>
      <c r="B236" s="222"/>
      <c r="C236" s="197" t="s">
        <v>1352</v>
      </c>
      <c r="D236" s="197"/>
      <c r="E236" s="172"/>
      <c r="F236" s="205"/>
      <c r="G236" s="172"/>
      <c r="H236" s="482"/>
      <c r="I236" s="482"/>
      <c r="J236" s="196" t="s">
        <v>1353</v>
      </c>
      <c r="K236" s="197" t="s">
        <v>1352</v>
      </c>
      <c r="L236" s="197" t="s">
        <v>1073</v>
      </c>
      <c r="M236" s="702"/>
    </row>
    <row r="237" spans="1:24">
      <c r="A237" s="46"/>
      <c r="B237" s="222"/>
      <c r="C237" s="197"/>
      <c r="D237" s="197"/>
      <c r="E237" s="172"/>
      <c r="F237" s="205"/>
      <c r="G237" s="172"/>
      <c r="H237" s="482"/>
      <c r="I237" s="482"/>
      <c r="J237" s="196" t="s">
        <v>1354</v>
      </c>
      <c r="K237" s="44"/>
      <c r="L237" s="197"/>
      <c r="M237" s="702"/>
    </row>
    <row r="238" spans="1:24" s="178" customFormat="1">
      <c r="A238" s="143"/>
      <c r="B238" s="239"/>
      <c r="C238" s="202"/>
      <c r="D238" s="202"/>
      <c r="E238" s="396"/>
      <c r="F238" s="282"/>
      <c r="G238" s="396"/>
      <c r="H238" s="487"/>
      <c r="I238" s="487"/>
      <c r="J238" s="203" t="s">
        <v>742</v>
      </c>
      <c r="K238" s="201"/>
      <c r="L238" s="197"/>
      <c r="M238" s="702"/>
      <c r="N238" s="388" t="s">
        <v>26</v>
      </c>
      <c r="O238" s="388" t="s">
        <v>1102</v>
      </c>
      <c r="P238" s="281" t="s">
        <v>97</v>
      </c>
      <c r="Q238" s="281" t="s">
        <v>97</v>
      </c>
      <c r="R238" s="402">
        <f>SUM(E232:E242)</f>
        <v>0</v>
      </c>
      <c r="S238" s="402">
        <f>SUM(F232:F242)</f>
        <v>44000</v>
      </c>
      <c r="T238" s="402">
        <f>SUM(G232:G242)</f>
        <v>54000</v>
      </c>
      <c r="U238" s="402">
        <f>SUM(H232:H242)</f>
        <v>54000</v>
      </c>
      <c r="V238" s="281" t="s">
        <v>97</v>
      </c>
      <c r="W238" s="281" t="s">
        <v>97</v>
      </c>
      <c r="X238" s="281" t="s">
        <v>97</v>
      </c>
    </row>
    <row r="239" spans="1:24" s="178" customFormat="1">
      <c r="A239" s="46">
        <v>3</v>
      </c>
      <c r="B239" s="220" t="s">
        <v>563</v>
      </c>
      <c r="C239" s="191" t="s">
        <v>1355</v>
      </c>
      <c r="D239" s="197" t="s">
        <v>740</v>
      </c>
      <c r="E239" s="714" t="s">
        <v>97</v>
      </c>
      <c r="F239" s="190">
        <v>2000</v>
      </c>
      <c r="G239" s="172">
        <v>2000</v>
      </c>
      <c r="H239" s="481">
        <v>2000</v>
      </c>
      <c r="I239" s="481">
        <v>2000</v>
      </c>
      <c r="J239" s="191" t="s">
        <v>821</v>
      </c>
      <c r="K239" s="191" t="s">
        <v>1909</v>
      </c>
      <c r="L239" s="191" t="s">
        <v>1072</v>
      </c>
      <c r="M239" s="702"/>
    </row>
    <row r="240" spans="1:24" ht="21.75" customHeight="1">
      <c r="A240" s="46"/>
      <c r="B240" s="222"/>
      <c r="C240" s="197" t="s">
        <v>1356</v>
      </c>
      <c r="D240" s="197"/>
      <c r="E240" s="172"/>
      <c r="F240" s="205"/>
      <c r="G240" s="172"/>
      <c r="H240" s="482"/>
      <c r="I240" s="482"/>
      <c r="J240" s="197" t="s">
        <v>908</v>
      </c>
      <c r="K240" s="197" t="s">
        <v>1356</v>
      </c>
      <c r="L240" s="197" t="s">
        <v>1073</v>
      </c>
      <c r="M240" s="702"/>
    </row>
    <row r="241" spans="1:13" s="178" customFormat="1">
      <c r="A241" s="46"/>
      <c r="B241" s="222"/>
      <c r="C241" s="197"/>
      <c r="D241" s="197"/>
      <c r="E241" s="172"/>
      <c r="F241" s="205"/>
      <c r="G241" s="172"/>
      <c r="H241" s="482"/>
      <c r="I241" s="482"/>
      <c r="J241" s="49" t="s">
        <v>1357</v>
      </c>
      <c r="K241" s="44"/>
      <c r="L241" s="197"/>
      <c r="M241" s="702"/>
    </row>
    <row r="242" spans="1:13" s="178" customFormat="1">
      <c r="A242" s="143"/>
      <c r="B242" s="203"/>
      <c r="C242" s="202"/>
      <c r="D242" s="202"/>
      <c r="E242" s="401"/>
      <c r="F242" s="282"/>
      <c r="G242" s="396"/>
      <c r="H242" s="487"/>
      <c r="I242" s="487"/>
      <c r="J242" s="212" t="s">
        <v>1358</v>
      </c>
      <c r="K242" s="201"/>
      <c r="L242" s="202"/>
      <c r="M242" s="702"/>
    </row>
    <row r="243" spans="1:13">
      <c r="A243" s="463">
        <v>4</v>
      </c>
      <c r="B243" s="1018" t="s">
        <v>3134</v>
      </c>
      <c r="C243" s="460" t="s">
        <v>1846</v>
      </c>
      <c r="D243" s="197" t="s">
        <v>740</v>
      </c>
      <c r="E243" s="161" t="s">
        <v>97</v>
      </c>
      <c r="F243" s="190">
        <v>270000</v>
      </c>
      <c r="G243" s="190">
        <v>270000</v>
      </c>
      <c r="H243" s="190">
        <v>270000</v>
      </c>
      <c r="I243" s="190">
        <v>270000</v>
      </c>
      <c r="J243" s="1064" t="s">
        <v>820</v>
      </c>
      <c r="K243" s="460" t="s">
        <v>1843</v>
      </c>
      <c r="L243" s="502" t="s">
        <v>1840</v>
      </c>
      <c r="M243" s="455"/>
    </row>
    <row r="244" spans="1:13">
      <c r="A244" s="471"/>
      <c r="B244" s="504" t="s">
        <v>323</v>
      </c>
      <c r="C244" s="259" t="s">
        <v>1844</v>
      </c>
      <c r="D244" s="489"/>
      <c r="E244" s="202"/>
      <c r="F244" s="202"/>
      <c r="G244" s="202"/>
      <c r="H244" s="202"/>
      <c r="I244" s="202"/>
      <c r="J244" s="489" t="s">
        <v>768</v>
      </c>
      <c r="K244" s="259" t="s">
        <v>1845</v>
      </c>
      <c r="L244" s="501" t="s">
        <v>1239</v>
      </c>
      <c r="M244" s="455"/>
    </row>
    <row r="245" spans="1:13">
      <c r="A245" s="463">
        <v>5</v>
      </c>
      <c r="B245" s="1047" t="s">
        <v>3136</v>
      </c>
      <c r="C245" s="460" t="s">
        <v>1906</v>
      </c>
      <c r="D245" s="507" t="s">
        <v>740</v>
      </c>
      <c r="E245" s="161" t="s">
        <v>97</v>
      </c>
      <c r="F245" s="190">
        <v>2000</v>
      </c>
      <c r="G245" s="190">
        <v>2000</v>
      </c>
      <c r="H245" s="190">
        <v>2000</v>
      </c>
      <c r="I245" s="190">
        <v>2000</v>
      </c>
      <c r="J245" s="1064" t="s">
        <v>820</v>
      </c>
      <c r="K245" s="474" t="s">
        <v>1853</v>
      </c>
      <c r="L245" s="463" t="s">
        <v>1840</v>
      </c>
      <c r="M245" s="455"/>
    </row>
    <row r="246" spans="1:13">
      <c r="A246" s="471"/>
      <c r="B246" s="1048" t="s">
        <v>3137</v>
      </c>
      <c r="C246" s="259" t="s">
        <v>1907</v>
      </c>
      <c r="D246" s="506"/>
      <c r="E246" s="202"/>
      <c r="F246" s="202"/>
      <c r="G246" s="202"/>
      <c r="H246" s="202"/>
      <c r="I246" s="202"/>
      <c r="J246" s="489" t="s">
        <v>768</v>
      </c>
      <c r="K246" s="476" t="s">
        <v>1860</v>
      </c>
      <c r="L246" s="471" t="s">
        <v>1239</v>
      </c>
      <c r="M246" s="455"/>
    </row>
    <row r="247" spans="1:13" s="3" customFormat="1">
      <c r="A247" s="1006"/>
      <c r="B247" s="204"/>
      <c r="C247" s="204"/>
      <c r="D247" s="204"/>
      <c r="E247" s="204"/>
      <c r="F247" s="204"/>
      <c r="G247" s="204"/>
      <c r="H247" s="1039"/>
      <c r="I247" s="1039"/>
      <c r="J247" s="204"/>
      <c r="K247" s="204"/>
      <c r="L247" s="593"/>
      <c r="M247" s="446"/>
    </row>
    <row r="248" spans="1:13" s="3" customFormat="1" ht="27">
      <c r="A248" s="1006"/>
      <c r="B248" s="204"/>
      <c r="C248" s="204"/>
      <c r="D248" s="204"/>
      <c r="E248" s="204"/>
      <c r="F248" s="204"/>
      <c r="G248" s="204"/>
      <c r="H248" s="1039"/>
      <c r="I248" s="1039"/>
      <c r="J248" s="204"/>
      <c r="K248" s="204"/>
      <c r="L248" s="593">
        <v>117</v>
      </c>
      <c r="M248" s="446"/>
    </row>
    <row r="249" spans="1:13" s="178" customFormat="1">
      <c r="A249" s="1006"/>
      <c r="B249" s="204"/>
      <c r="C249" s="204"/>
      <c r="D249" s="204"/>
      <c r="E249" s="204"/>
      <c r="F249" s="204"/>
      <c r="G249" s="204"/>
      <c r="H249" s="1039"/>
      <c r="I249" s="1039"/>
      <c r="J249" s="204"/>
      <c r="K249" s="204"/>
      <c r="L249" s="593"/>
      <c r="M249" s="702"/>
    </row>
    <row r="250" spans="1:13" s="178" customFormat="1" ht="30" customHeight="1">
      <c r="A250" s="45"/>
      <c r="B250" s="191"/>
      <c r="C250" s="191"/>
      <c r="D250" s="181" t="s">
        <v>278</v>
      </c>
      <c r="E250" s="1890" t="s">
        <v>279</v>
      </c>
      <c r="F250" s="1891"/>
      <c r="G250" s="1891"/>
      <c r="H250" s="1891"/>
      <c r="I250" s="1892"/>
      <c r="J250" s="181" t="s">
        <v>281</v>
      </c>
      <c r="K250" s="181" t="s">
        <v>283</v>
      </c>
      <c r="L250" s="181" t="s">
        <v>721</v>
      </c>
      <c r="M250" s="454"/>
    </row>
    <row r="251" spans="1:13" s="178" customFormat="1">
      <c r="A251" s="183" t="s">
        <v>276</v>
      </c>
      <c r="B251" s="183" t="s">
        <v>95</v>
      </c>
      <c r="C251" s="183" t="s">
        <v>277</v>
      </c>
      <c r="D251" s="183" t="s">
        <v>286</v>
      </c>
      <c r="E251" s="181">
        <v>2561</v>
      </c>
      <c r="F251" s="181">
        <v>2562</v>
      </c>
      <c r="G251" s="181">
        <v>2563</v>
      </c>
      <c r="H251" s="181">
        <v>2564</v>
      </c>
      <c r="I251" s="181">
        <v>2565</v>
      </c>
      <c r="J251" s="183" t="s">
        <v>282</v>
      </c>
      <c r="K251" s="183" t="s">
        <v>284</v>
      </c>
      <c r="L251" s="183" t="s">
        <v>329</v>
      </c>
      <c r="M251" s="454"/>
    </row>
    <row r="252" spans="1:13" s="178" customFormat="1">
      <c r="A252" s="932"/>
      <c r="B252" s="932"/>
      <c r="C252" s="932"/>
      <c r="D252" s="932" t="s">
        <v>287</v>
      </c>
      <c r="E252" s="932" t="s">
        <v>280</v>
      </c>
      <c r="F252" s="932" t="s">
        <v>280</v>
      </c>
      <c r="G252" s="932" t="s">
        <v>280</v>
      </c>
      <c r="H252" s="932" t="s">
        <v>280</v>
      </c>
      <c r="I252" s="932" t="s">
        <v>280</v>
      </c>
      <c r="J252" s="932"/>
      <c r="K252" s="932"/>
      <c r="L252" s="646" t="s">
        <v>330</v>
      </c>
      <c r="M252" s="454"/>
    </row>
    <row r="253" spans="1:13" s="178" customFormat="1">
      <c r="A253" s="466">
        <v>6</v>
      </c>
      <c r="B253" s="1047" t="s">
        <v>1905</v>
      </c>
      <c r="C253" s="460" t="s">
        <v>1952</v>
      </c>
      <c r="D253" s="507" t="s">
        <v>624</v>
      </c>
      <c r="E253" s="161" t="s">
        <v>97</v>
      </c>
      <c r="F253" s="190">
        <v>10000</v>
      </c>
      <c r="G253" s="190">
        <v>10000</v>
      </c>
      <c r="H253" s="190">
        <v>10000</v>
      </c>
      <c r="I253" s="190">
        <v>10000</v>
      </c>
      <c r="J253" s="463" t="s">
        <v>1849</v>
      </c>
      <c r="K253" s="461" t="s">
        <v>1859</v>
      </c>
      <c r="L253" s="463" t="s">
        <v>1840</v>
      </c>
      <c r="M253" s="454"/>
    </row>
    <row r="254" spans="1:13" s="178" customFormat="1">
      <c r="A254" s="466"/>
      <c r="B254" s="1048" t="s">
        <v>531</v>
      </c>
      <c r="C254" s="259" t="s">
        <v>1953</v>
      </c>
      <c r="D254" s="506"/>
      <c r="E254" s="143"/>
      <c r="F254" s="202"/>
      <c r="G254" s="202"/>
      <c r="H254" s="202"/>
      <c r="I254" s="202"/>
      <c r="J254" s="471" t="s">
        <v>1855</v>
      </c>
      <c r="K254" s="469" t="s">
        <v>1861</v>
      </c>
      <c r="L254" s="471" t="s">
        <v>1239</v>
      </c>
      <c r="M254" s="542"/>
    </row>
    <row r="255" spans="1:13" s="178" customFormat="1">
      <c r="A255" s="463">
        <v>7</v>
      </c>
      <c r="B255" s="1259" t="s">
        <v>1874</v>
      </c>
      <c r="C255" s="465" t="s">
        <v>1898</v>
      </c>
      <c r="D255" s="280" t="s">
        <v>1842</v>
      </c>
      <c r="E255" s="703" t="s">
        <v>97</v>
      </c>
      <c r="F255" s="168">
        <v>30000</v>
      </c>
      <c r="G255" s="168">
        <v>30000</v>
      </c>
      <c r="H255" s="168">
        <v>30000</v>
      </c>
      <c r="I255" s="168">
        <v>30000</v>
      </c>
      <c r="J255" s="464" t="s">
        <v>1838</v>
      </c>
      <c r="K255" s="461" t="s">
        <v>1904</v>
      </c>
      <c r="L255" s="463" t="s">
        <v>1840</v>
      </c>
      <c r="M255" s="454"/>
    </row>
    <row r="256" spans="1:13" s="178" customFormat="1">
      <c r="A256" s="471"/>
      <c r="B256" s="1048" t="s">
        <v>1875</v>
      </c>
      <c r="C256" s="472" t="s">
        <v>1872</v>
      </c>
      <c r="D256" s="490"/>
      <c r="E256" s="47"/>
      <c r="F256" s="201"/>
      <c r="G256" s="201"/>
      <c r="H256" s="201"/>
      <c r="I256" s="201"/>
      <c r="J256" s="471" t="s">
        <v>1855</v>
      </c>
      <c r="K256" s="469" t="s">
        <v>1873</v>
      </c>
      <c r="L256" s="471" t="s">
        <v>1239</v>
      </c>
      <c r="M256" s="454"/>
    </row>
    <row r="257" spans="1:13" s="178" customFormat="1">
      <c r="A257" s="463">
        <v>8</v>
      </c>
      <c r="B257" s="1049" t="s">
        <v>1876</v>
      </c>
      <c r="C257" s="465" t="s">
        <v>1898</v>
      </c>
      <c r="D257" s="280" t="s">
        <v>1842</v>
      </c>
      <c r="E257" s="703" t="s">
        <v>97</v>
      </c>
      <c r="F257" s="168">
        <v>30000</v>
      </c>
      <c r="G257" s="168">
        <v>30000</v>
      </c>
      <c r="H257" s="168">
        <v>30000</v>
      </c>
      <c r="I257" s="168">
        <v>30000</v>
      </c>
      <c r="J257" s="464" t="s">
        <v>1838</v>
      </c>
      <c r="K257" s="461" t="s">
        <v>1904</v>
      </c>
      <c r="L257" s="463" t="s">
        <v>1840</v>
      </c>
      <c r="M257" s="454"/>
    </row>
    <row r="258" spans="1:13" s="178" customFormat="1">
      <c r="A258" s="471"/>
      <c r="B258" s="1048" t="s">
        <v>1877</v>
      </c>
      <c r="C258" s="472" t="s">
        <v>1872</v>
      </c>
      <c r="D258" s="490"/>
      <c r="E258" s="47"/>
      <c r="F258" s="201"/>
      <c r="G258" s="201"/>
      <c r="H258" s="201"/>
      <c r="I258" s="201"/>
      <c r="J258" s="471" t="s">
        <v>1855</v>
      </c>
      <c r="K258" s="469" t="s">
        <v>1873</v>
      </c>
      <c r="L258" s="471" t="s">
        <v>1239</v>
      </c>
      <c r="M258" s="454"/>
    </row>
    <row r="259" spans="1:13" s="178" customFormat="1">
      <c r="A259" s="463">
        <v>9</v>
      </c>
      <c r="B259" s="1259" t="s">
        <v>1867</v>
      </c>
      <c r="C259" s="465" t="s">
        <v>1868</v>
      </c>
      <c r="D259" s="493" t="s">
        <v>1842</v>
      </c>
      <c r="E259" s="703" t="s">
        <v>97</v>
      </c>
      <c r="F259" s="168">
        <v>30000</v>
      </c>
      <c r="G259" s="168">
        <v>30000</v>
      </c>
      <c r="H259" s="168">
        <v>30000</v>
      </c>
      <c r="I259" s="168">
        <v>30000</v>
      </c>
      <c r="J259" s="464" t="s">
        <v>1838</v>
      </c>
      <c r="K259" s="461" t="s">
        <v>1869</v>
      </c>
      <c r="L259" s="463" t="s">
        <v>1840</v>
      </c>
      <c r="M259" s="454"/>
    </row>
    <row r="260" spans="1:13" s="178" customFormat="1">
      <c r="A260" s="466"/>
      <c r="B260" s="1048"/>
      <c r="C260" s="472"/>
      <c r="D260" s="506"/>
      <c r="E260" s="47"/>
      <c r="F260" s="201"/>
      <c r="G260" s="201"/>
      <c r="H260" s="201"/>
      <c r="I260" s="201"/>
      <c r="J260" s="471" t="s">
        <v>1855</v>
      </c>
      <c r="K260" s="469" t="s">
        <v>494</v>
      </c>
      <c r="L260" s="466" t="s">
        <v>1239</v>
      </c>
      <c r="M260" s="454"/>
    </row>
    <row r="261" spans="1:13" s="178" customFormat="1">
      <c r="A261" s="463">
        <v>10</v>
      </c>
      <c r="B261" s="1049" t="s">
        <v>1870</v>
      </c>
      <c r="C261" s="465" t="s">
        <v>1871</v>
      </c>
      <c r="D261" s="280" t="s">
        <v>1842</v>
      </c>
      <c r="E261" s="161" t="s">
        <v>97</v>
      </c>
      <c r="F261" s="168">
        <v>30000</v>
      </c>
      <c r="G261" s="190">
        <v>30000</v>
      </c>
      <c r="H261" s="171">
        <v>30000</v>
      </c>
      <c r="I261" s="171">
        <v>30000</v>
      </c>
      <c r="J261" s="464" t="s">
        <v>1838</v>
      </c>
      <c r="K261" s="461" t="s">
        <v>1902</v>
      </c>
      <c r="L261" s="488" t="s">
        <v>1862</v>
      </c>
      <c r="M261" s="454"/>
    </row>
    <row r="262" spans="1:13" s="178" customFormat="1" ht="30.75" customHeight="1">
      <c r="A262" s="471"/>
      <c r="B262" s="1048"/>
      <c r="C262" s="472"/>
      <c r="D262" s="490"/>
      <c r="E262" s="143"/>
      <c r="F262" s="201"/>
      <c r="G262" s="202"/>
      <c r="H262" s="212"/>
      <c r="I262" s="212"/>
      <c r="J262" s="471" t="s">
        <v>1855</v>
      </c>
      <c r="K262" s="469" t="s">
        <v>1903</v>
      </c>
      <c r="L262" s="496"/>
      <c r="M262" s="454"/>
    </row>
    <row r="263" spans="1:13" s="178" customFormat="1">
      <c r="A263" s="463">
        <v>11</v>
      </c>
      <c r="B263" s="1049" t="s">
        <v>2052</v>
      </c>
      <c r="C263" s="465" t="s">
        <v>2029</v>
      </c>
      <c r="D263" s="474" t="s">
        <v>937</v>
      </c>
      <c r="E263" s="703" t="s">
        <v>97</v>
      </c>
      <c r="F263" s="168">
        <v>200000</v>
      </c>
      <c r="G263" s="168">
        <v>200000</v>
      </c>
      <c r="H263" s="168">
        <v>200000</v>
      </c>
      <c r="I263" s="168">
        <v>200000</v>
      </c>
      <c r="J263" s="464" t="s">
        <v>1838</v>
      </c>
      <c r="K263" s="1058" t="s">
        <v>2031</v>
      </c>
      <c r="L263" s="463" t="s">
        <v>1862</v>
      </c>
      <c r="M263" s="454"/>
    </row>
    <row r="264" spans="1:13" s="178" customFormat="1">
      <c r="A264" s="471"/>
      <c r="B264" s="1048"/>
      <c r="C264" s="472" t="s">
        <v>2030</v>
      </c>
      <c r="D264" s="490"/>
      <c r="E264" s="47"/>
      <c r="F264" s="201"/>
      <c r="G264" s="201"/>
      <c r="H264" s="201"/>
      <c r="I264" s="201"/>
      <c r="J264" s="471" t="s">
        <v>1855</v>
      </c>
      <c r="K264" s="492" t="s">
        <v>2032</v>
      </c>
      <c r="L264" s="471"/>
      <c r="M264" s="454"/>
    </row>
    <row r="265" spans="1:13" s="178" customFormat="1">
      <c r="A265" s="463">
        <v>12</v>
      </c>
      <c r="B265" s="1018" t="s">
        <v>1865</v>
      </c>
      <c r="C265" s="460" t="s">
        <v>1985</v>
      </c>
      <c r="D265" s="1065" t="s">
        <v>1866</v>
      </c>
      <c r="E265" s="168" t="s">
        <v>97</v>
      </c>
      <c r="F265" s="168">
        <v>100000</v>
      </c>
      <c r="G265" s="168">
        <v>100000</v>
      </c>
      <c r="H265" s="168">
        <v>100000</v>
      </c>
      <c r="I265" s="168">
        <v>100000</v>
      </c>
      <c r="J265" s="463" t="s">
        <v>1990</v>
      </c>
      <c r="K265" s="280" t="s">
        <v>1900</v>
      </c>
      <c r="L265" s="463" t="s">
        <v>1840</v>
      </c>
      <c r="M265" s="542">
        <v>90</v>
      </c>
    </row>
    <row r="266" spans="1:13" s="178" customFormat="1">
      <c r="A266" s="471"/>
      <c r="B266" s="504"/>
      <c r="C266" s="259" t="s">
        <v>1984</v>
      </c>
      <c r="D266" s="506"/>
      <c r="E266" s="201"/>
      <c r="F266" s="201"/>
      <c r="G266" s="201"/>
      <c r="H266" s="201"/>
      <c r="I266" s="201"/>
      <c r="J266" s="471" t="s">
        <v>768</v>
      </c>
      <c r="K266" s="490" t="s">
        <v>1901</v>
      </c>
      <c r="L266" s="471" t="s">
        <v>1239</v>
      </c>
      <c r="M266" s="454"/>
    </row>
    <row r="267" spans="1:13" s="178" customFormat="1">
      <c r="A267" s="463">
        <v>13</v>
      </c>
      <c r="B267" s="1018" t="s">
        <v>1986</v>
      </c>
      <c r="C267" s="1058" t="s">
        <v>1988</v>
      </c>
      <c r="D267" s="463" t="s">
        <v>323</v>
      </c>
      <c r="E267" s="168"/>
      <c r="F267" s="168">
        <v>40000</v>
      </c>
      <c r="G267" s="168">
        <v>40000</v>
      </c>
      <c r="H267" s="168">
        <v>40000</v>
      </c>
      <c r="I267" s="168">
        <v>40000</v>
      </c>
      <c r="J267" s="463" t="s">
        <v>820</v>
      </c>
      <c r="K267" s="460" t="s">
        <v>1991</v>
      </c>
      <c r="L267" s="463" t="s">
        <v>1072</v>
      </c>
      <c r="M267" s="454"/>
    </row>
    <row r="268" spans="1:13" s="178" customFormat="1">
      <c r="A268" s="466"/>
      <c r="B268" s="1050" t="s">
        <v>1987</v>
      </c>
      <c r="C268" s="258" t="s">
        <v>1994</v>
      </c>
      <c r="D268" s="258"/>
      <c r="E268" s="44"/>
      <c r="F268" s="44"/>
      <c r="G268" s="44"/>
      <c r="H268" s="44"/>
      <c r="I268" s="44"/>
      <c r="J268" s="466" t="s">
        <v>768</v>
      </c>
      <c r="K268" s="258" t="s">
        <v>1992</v>
      </c>
      <c r="L268" s="466" t="s">
        <v>1073</v>
      </c>
      <c r="M268" s="916"/>
    </row>
    <row r="269" spans="1:13" s="178" customFormat="1">
      <c r="A269" s="471"/>
      <c r="B269" s="504" t="s">
        <v>1995</v>
      </c>
      <c r="C269" s="259" t="s">
        <v>1989</v>
      </c>
      <c r="D269" s="259"/>
      <c r="E269" s="201"/>
      <c r="F269" s="201"/>
      <c r="G269" s="201"/>
      <c r="H269" s="201"/>
      <c r="I269" s="201"/>
      <c r="J269" s="471"/>
      <c r="K269" s="259" t="s">
        <v>1993</v>
      </c>
      <c r="L269" s="471"/>
      <c r="M269" s="916"/>
    </row>
    <row r="270" spans="1:13" s="178" customFormat="1" ht="27">
      <c r="A270" s="1006"/>
      <c r="B270" s="204"/>
      <c r="C270" s="204"/>
      <c r="D270" s="204"/>
      <c r="E270" s="204"/>
      <c r="F270" s="204"/>
      <c r="G270" s="204"/>
      <c r="H270" s="1039"/>
      <c r="I270" s="1039"/>
      <c r="J270" s="204"/>
      <c r="K270" s="204"/>
      <c r="L270" s="593">
        <v>118</v>
      </c>
      <c r="M270" s="916"/>
    </row>
    <row r="271" spans="1:13" s="178" customFormat="1">
      <c r="A271" s="1006"/>
      <c r="B271" s="204"/>
      <c r="C271" s="204"/>
      <c r="D271" s="204"/>
      <c r="E271" s="204"/>
      <c r="F271" s="204"/>
      <c r="G271" s="204"/>
      <c r="H271" s="1039"/>
      <c r="I271" s="1039"/>
      <c r="J271" s="204"/>
      <c r="K271" s="204"/>
      <c r="M271" s="454"/>
    </row>
    <row r="272" spans="1:13" s="178" customFormat="1">
      <c r="A272" s="45"/>
      <c r="B272" s="191"/>
      <c r="C272" s="191"/>
      <c r="D272" s="181" t="s">
        <v>278</v>
      </c>
      <c r="E272" s="1890" t="s">
        <v>279</v>
      </c>
      <c r="F272" s="1891"/>
      <c r="G272" s="1891"/>
      <c r="H272" s="1891"/>
      <c r="I272" s="1892"/>
      <c r="J272" s="181" t="s">
        <v>281</v>
      </c>
      <c r="K272" s="181" t="s">
        <v>283</v>
      </c>
      <c r="L272" s="181" t="s">
        <v>721</v>
      </c>
      <c r="M272" s="454"/>
    </row>
    <row r="273" spans="1:13" s="178" customFormat="1">
      <c r="A273" s="183" t="s">
        <v>276</v>
      </c>
      <c r="B273" s="183" t="s">
        <v>95</v>
      </c>
      <c r="C273" s="183" t="s">
        <v>277</v>
      </c>
      <c r="D273" s="183" t="s">
        <v>286</v>
      </c>
      <c r="E273" s="181">
        <v>2561</v>
      </c>
      <c r="F273" s="181">
        <v>2562</v>
      </c>
      <c r="G273" s="181">
        <v>2563</v>
      </c>
      <c r="H273" s="181">
        <v>2564</v>
      </c>
      <c r="I273" s="181">
        <v>2565</v>
      </c>
      <c r="J273" s="183" t="s">
        <v>282</v>
      </c>
      <c r="K273" s="183" t="s">
        <v>284</v>
      </c>
      <c r="L273" s="183" t="s">
        <v>329</v>
      </c>
      <c r="M273" s="454"/>
    </row>
    <row r="274" spans="1:13" s="178" customFormat="1">
      <c r="A274" s="932"/>
      <c r="B274" s="932"/>
      <c r="C274" s="932"/>
      <c r="D274" s="932" t="s">
        <v>287</v>
      </c>
      <c r="E274" s="932" t="s">
        <v>280</v>
      </c>
      <c r="F274" s="932" t="s">
        <v>280</v>
      </c>
      <c r="G274" s="932" t="s">
        <v>280</v>
      </c>
      <c r="H274" s="932" t="s">
        <v>280</v>
      </c>
      <c r="I274" s="932" t="s">
        <v>280</v>
      </c>
      <c r="J274" s="932"/>
      <c r="K274" s="932"/>
      <c r="L274" s="646" t="s">
        <v>330</v>
      </c>
      <c r="M274" s="542"/>
    </row>
    <row r="275" spans="1:13" s="178" customFormat="1">
      <c r="A275" s="464">
        <v>14</v>
      </c>
      <c r="B275" s="1049" t="s">
        <v>2240</v>
      </c>
      <c r="C275" s="460" t="s">
        <v>2241</v>
      </c>
      <c r="D275" s="280" t="s">
        <v>2242</v>
      </c>
      <c r="E275" s="161" t="s">
        <v>97</v>
      </c>
      <c r="F275" s="189">
        <v>275000</v>
      </c>
      <c r="G275" s="190">
        <v>275000</v>
      </c>
      <c r="H275" s="189">
        <v>275000</v>
      </c>
      <c r="I275" s="190">
        <v>275000</v>
      </c>
      <c r="J275" s="463" t="s">
        <v>803</v>
      </c>
      <c r="K275" s="694" t="s">
        <v>852</v>
      </c>
      <c r="L275" s="463" t="s">
        <v>711</v>
      </c>
      <c r="M275" s="454"/>
    </row>
    <row r="276" spans="1:13" s="178" customFormat="1">
      <c r="A276" s="467"/>
      <c r="B276" s="1051" t="s">
        <v>2243</v>
      </c>
      <c r="C276" s="258" t="s">
        <v>2244</v>
      </c>
      <c r="D276" s="493" t="s">
        <v>2245</v>
      </c>
      <c r="E276" s="197"/>
      <c r="F276" s="196"/>
      <c r="G276" s="197"/>
      <c r="H276" s="196"/>
      <c r="I276" s="197"/>
      <c r="J276" s="466" t="s">
        <v>526</v>
      </c>
      <c r="K276" s="695" t="s">
        <v>2246</v>
      </c>
      <c r="L276" s="466"/>
      <c r="M276" s="454"/>
    </row>
    <row r="277" spans="1:13" s="178" customFormat="1">
      <c r="A277" s="467"/>
      <c r="B277" s="1048"/>
      <c r="C277" s="259"/>
      <c r="D277" s="490"/>
      <c r="E277" s="202"/>
      <c r="F277" s="203"/>
      <c r="G277" s="202"/>
      <c r="H277" s="203"/>
      <c r="I277" s="202"/>
      <c r="J277" s="471" t="s">
        <v>768</v>
      </c>
      <c r="K277" s="696" t="s">
        <v>854</v>
      </c>
      <c r="L277" s="471"/>
      <c r="M277" s="454"/>
    </row>
    <row r="278" spans="1:13" s="178" customFormat="1">
      <c r="A278" s="463">
        <v>15</v>
      </c>
      <c r="B278" s="230" t="s">
        <v>2577</v>
      </c>
      <c r="C278" s="133" t="s">
        <v>2555</v>
      </c>
      <c r="D278" s="188" t="s">
        <v>1849</v>
      </c>
      <c r="E278" s="1024" t="s">
        <v>97</v>
      </c>
      <c r="F278" s="189">
        <v>30000</v>
      </c>
      <c r="G278" s="190">
        <v>20000</v>
      </c>
      <c r="H278" s="189">
        <v>20000</v>
      </c>
      <c r="I278" s="190">
        <v>20000</v>
      </c>
      <c r="J278" s="191" t="s">
        <v>820</v>
      </c>
      <c r="K278" s="192" t="s">
        <v>2497</v>
      </c>
      <c r="L278" s="463" t="s">
        <v>1840</v>
      </c>
      <c r="M278" s="454"/>
    </row>
    <row r="279" spans="1:13" s="178" customFormat="1">
      <c r="A279" s="466"/>
      <c r="B279" s="55"/>
      <c r="C279" s="165" t="s">
        <v>2578</v>
      </c>
      <c r="D279" s="1020" t="s">
        <v>3138</v>
      </c>
      <c r="E279" s="1025"/>
      <c r="F279" s="196"/>
      <c r="G279" s="197"/>
      <c r="H279" s="196"/>
      <c r="I279" s="197"/>
      <c r="J279" s="197" t="s">
        <v>768</v>
      </c>
      <c r="K279" s="196" t="s">
        <v>2499</v>
      </c>
      <c r="L279" s="466" t="s">
        <v>1239</v>
      </c>
      <c r="M279" s="454"/>
    </row>
    <row r="280" spans="1:13">
      <c r="A280" s="471"/>
      <c r="B280" s="173"/>
      <c r="C280" s="203" t="s">
        <v>2579</v>
      </c>
      <c r="D280" s="202"/>
      <c r="E280" s="143"/>
      <c r="F280" s="201"/>
      <c r="G280" s="202"/>
      <c r="H280" s="203"/>
      <c r="I280" s="202"/>
      <c r="J280" s="197"/>
      <c r="K280" s="212"/>
      <c r="L280" s="471"/>
    </row>
    <row r="281" spans="1:13">
      <c r="A281" s="45">
        <v>16</v>
      </c>
      <c r="B281" s="230" t="s">
        <v>2580</v>
      </c>
      <c r="C281" s="133" t="s">
        <v>2555</v>
      </c>
      <c r="D281" s="188" t="s">
        <v>1849</v>
      </c>
      <c r="E281" s="1024" t="s">
        <v>97</v>
      </c>
      <c r="F281" s="189">
        <v>30000</v>
      </c>
      <c r="G281" s="190">
        <v>30000</v>
      </c>
      <c r="H281" s="189">
        <v>30000</v>
      </c>
      <c r="I281" s="190">
        <v>30000</v>
      </c>
      <c r="J281" s="191" t="s">
        <v>820</v>
      </c>
      <c r="K281" s="192" t="s">
        <v>2497</v>
      </c>
      <c r="L281" s="463" t="s">
        <v>1840</v>
      </c>
    </row>
    <row r="282" spans="1:13">
      <c r="A282" s="46"/>
      <c r="B282" s="55" t="s">
        <v>2581</v>
      </c>
      <c r="C282" s="165" t="s">
        <v>2578</v>
      </c>
      <c r="D282" s="1020" t="s">
        <v>3138</v>
      </c>
      <c r="E282" s="1025"/>
      <c r="F282" s="196"/>
      <c r="G282" s="197"/>
      <c r="H282" s="196"/>
      <c r="I282" s="197"/>
      <c r="J282" s="197" t="s">
        <v>768</v>
      </c>
      <c r="K282" s="196" t="s">
        <v>2499</v>
      </c>
      <c r="L282" s="466" t="s">
        <v>1239</v>
      </c>
    </row>
    <row r="283" spans="1:13">
      <c r="A283" s="143"/>
      <c r="B283" s="173"/>
      <c r="C283" s="203" t="s">
        <v>2582</v>
      </c>
      <c r="D283" s="202"/>
      <c r="E283" s="143"/>
      <c r="F283" s="201"/>
      <c r="G283" s="202"/>
      <c r="H283" s="203"/>
      <c r="I283" s="202"/>
      <c r="J283" s="202"/>
      <c r="K283" s="212"/>
      <c r="L283" s="471"/>
    </row>
    <row r="284" spans="1:13">
      <c r="A284" s="45">
        <v>17</v>
      </c>
      <c r="B284" s="1066" t="s">
        <v>1910</v>
      </c>
      <c r="C284" s="1058" t="s">
        <v>1846</v>
      </c>
      <c r="D284" s="569" t="s">
        <v>1849</v>
      </c>
      <c r="E284" s="791" t="s">
        <v>97</v>
      </c>
      <c r="F284" s="683">
        <v>75000</v>
      </c>
      <c r="G284" s="683">
        <v>75000</v>
      </c>
      <c r="H284" s="683">
        <v>75000</v>
      </c>
      <c r="I284" s="683">
        <v>75000</v>
      </c>
      <c r="J284" s="1067" t="s">
        <v>820</v>
      </c>
      <c r="K284" s="1058" t="s">
        <v>1843</v>
      </c>
      <c r="L284" s="1260" t="s">
        <v>1840</v>
      </c>
    </row>
    <row r="285" spans="1:13">
      <c r="A285" s="143"/>
      <c r="B285" s="1068" t="s">
        <v>425</v>
      </c>
      <c r="C285" s="492" t="s">
        <v>1844</v>
      </c>
      <c r="D285" s="1261" t="s">
        <v>3138</v>
      </c>
      <c r="E285" s="688"/>
      <c r="F285" s="146"/>
      <c r="G285" s="146"/>
      <c r="H285" s="146"/>
      <c r="I285" s="146"/>
      <c r="J285" s="469" t="s">
        <v>768</v>
      </c>
      <c r="K285" s="492" t="s">
        <v>1845</v>
      </c>
      <c r="L285" s="1069" t="s">
        <v>1239</v>
      </c>
    </row>
    <row r="286" spans="1:13">
      <c r="A286" s="45">
        <v>18</v>
      </c>
      <c r="B286" s="1066" t="s">
        <v>1911</v>
      </c>
      <c r="C286" s="461" t="s">
        <v>1914</v>
      </c>
      <c r="D286" s="1058" t="s">
        <v>624</v>
      </c>
      <c r="E286" s="1086" t="s">
        <v>97</v>
      </c>
      <c r="F286" s="789">
        <v>20000</v>
      </c>
      <c r="G286" s="789">
        <v>20000</v>
      </c>
      <c r="H286" s="1070">
        <v>20000</v>
      </c>
      <c r="I286" s="1070">
        <v>20000</v>
      </c>
      <c r="J286" s="609" t="s">
        <v>820</v>
      </c>
      <c r="K286" s="462" t="s">
        <v>1857</v>
      </c>
      <c r="L286" s="1067" t="s">
        <v>1840</v>
      </c>
    </row>
    <row r="287" spans="1:13">
      <c r="A287" s="46"/>
      <c r="B287" s="1071" t="s">
        <v>1913</v>
      </c>
      <c r="C287" s="468" t="s">
        <v>1917</v>
      </c>
      <c r="D287" s="581"/>
      <c r="E287" s="1087"/>
      <c r="F287" s="163"/>
      <c r="G287" s="163"/>
      <c r="H287" s="913"/>
      <c r="I287" s="913"/>
      <c r="J287" s="581" t="s">
        <v>768</v>
      </c>
      <c r="K287" s="1262" t="s">
        <v>1858</v>
      </c>
      <c r="L287" s="1073" t="s">
        <v>1239</v>
      </c>
    </row>
    <row r="288" spans="1:13" s="178" customFormat="1">
      <c r="A288" s="143"/>
      <c r="B288" s="1068" t="s">
        <v>1912</v>
      </c>
      <c r="C288" s="469" t="s">
        <v>424</v>
      </c>
      <c r="D288" s="492"/>
      <c r="E288" s="1088"/>
      <c r="F288" s="146"/>
      <c r="G288" s="146"/>
      <c r="H288" s="715"/>
      <c r="I288" s="715"/>
      <c r="J288" s="1074"/>
      <c r="K288" s="470"/>
      <c r="L288" s="1075"/>
      <c r="M288" s="1388"/>
    </row>
    <row r="289" spans="1:13" s="178" customFormat="1">
      <c r="A289" s="762"/>
      <c r="B289" s="1071"/>
      <c r="C289" s="1799"/>
      <c r="D289" s="1799"/>
      <c r="E289" s="729"/>
      <c r="F289" s="144"/>
      <c r="G289" s="144"/>
      <c r="H289" s="144"/>
      <c r="I289" s="144"/>
      <c r="J289" s="1800"/>
      <c r="K289" s="1799"/>
      <c r="L289" s="1800"/>
      <c r="M289" s="1750"/>
    </row>
    <row r="290" spans="1:13" s="178" customFormat="1">
      <c r="A290" s="762"/>
      <c r="B290" s="1071"/>
      <c r="C290" s="1799"/>
      <c r="D290" s="1799"/>
      <c r="E290" s="729"/>
      <c r="F290" s="144"/>
      <c r="G290" s="144"/>
      <c r="H290" s="144"/>
      <c r="I290" s="144"/>
      <c r="J290" s="1800"/>
      <c r="K290" s="1799"/>
      <c r="L290" s="1800"/>
      <c r="M290" s="1750"/>
    </row>
    <row r="292" spans="1:13" ht="27">
      <c r="L292" s="593">
        <v>119</v>
      </c>
    </row>
    <row r="293" spans="1:13" s="178" customFormat="1">
      <c r="A293" s="762"/>
      <c r="B293" s="1078"/>
      <c r="C293" s="505"/>
      <c r="D293" s="1079"/>
      <c r="E293" s="196"/>
      <c r="F293" s="196"/>
      <c r="G293" s="196"/>
      <c r="H293" s="196"/>
      <c r="I293" s="196"/>
      <c r="J293" s="505"/>
      <c r="K293" s="505"/>
      <c r="L293" s="494"/>
      <c r="M293" s="1388"/>
    </row>
    <row r="294" spans="1:13">
      <c r="A294" s="45"/>
      <c r="B294" s="191"/>
      <c r="C294" s="191"/>
      <c r="D294" s="181" t="s">
        <v>278</v>
      </c>
      <c r="E294" s="1890" t="s">
        <v>279</v>
      </c>
      <c r="F294" s="1891"/>
      <c r="G294" s="1891"/>
      <c r="H294" s="1891"/>
      <c r="I294" s="1892"/>
      <c r="J294" s="181" t="s">
        <v>281</v>
      </c>
      <c r="K294" s="181" t="s">
        <v>283</v>
      </c>
      <c r="L294" s="181" t="s">
        <v>721</v>
      </c>
      <c r="M294" s="454">
        <v>91</v>
      </c>
    </row>
    <row r="295" spans="1:13" s="178" customFormat="1">
      <c r="A295" s="183" t="s">
        <v>276</v>
      </c>
      <c r="B295" s="183" t="s">
        <v>95</v>
      </c>
      <c r="C295" s="183" t="s">
        <v>277</v>
      </c>
      <c r="D295" s="183" t="s">
        <v>286</v>
      </c>
      <c r="E295" s="181">
        <v>2561</v>
      </c>
      <c r="F295" s="181">
        <v>2562</v>
      </c>
      <c r="G295" s="181">
        <v>2563</v>
      </c>
      <c r="H295" s="181">
        <v>2564</v>
      </c>
      <c r="I295" s="181">
        <v>2565</v>
      </c>
      <c r="J295" s="183" t="s">
        <v>282</v>
      </c>
      <c r="K295" s="183" t="s">
        <v>284</v>
      </c>
      <c r="L295" s="183" t="s">
        <v>329</v>
      </c>
      <c r="M295" s="1225"/>
    </row>
    <row r="296" spans="1:13">
      <c r="A296" s="932"/>
      <c r="B296" s="932"/>
      <c r="C296" s="932"/>
      <c r="D296" s="932" t="s">
        <v>287</v>
      </c>
      <c r="E296" s="932" t="s">
        <v>280</v>
      </c>
      <c r="F296" s="932" t="s">
        <v>280</v>
      </c>
      <c r="G296" s="932" t="s">
        <v>280</v>
      </c>
      <c r="H296" s="932" t="s">
        <v>280</v>
      </c>
      <c r="I296" s="932" t="s">
        <v>280</v>
      </c>
      <c r="J296" s="932"/>
      <c r="K296" s="932"/>
      <c r="L296" s="932" t="s">
        <v>330</v>
      </c>
      <c r="M296" s="537"/>
    </row>
    <row r="297" spans="1:13" s="178" customFormat="1">
      <c r="A297" s="45">
        <v>19</v>
      </c>
      <c r="B297" s="1076" t="s">
        <v>1892</v>
      </c>
      <c r="C297" s="1058" t="s">
        <v>1952</v>
      </c>
      <c r="D297" s="462" t="s">
        <v>740</v>
      </c>
      <c r="E297" s="791" t="s">
        <v>97</v>
      </c>
      <c r="F297" s="683">
        <v>20000</v>
      </c>
      <c r="G297" s="683">
        <v>20000</v>
      </c>
      <c r="H297" s="683">
        <v>20000</v>
      </c>
      <c r="I297" s="683">
        <v>20000</v>
      </c>
      <c r="J297" s="609" t="s">
        <v>1849</v>
      </c>
      <c r="K297" s="461" t="s">
        <v>1853</v>
      </c>
      <c r="L297" s="609" t="s">
        <v>1840</v>
      </c>
      <c r="M297" s="1388"/>
    </row>
    <row r="298" spans="1:13" s="178" customFormat="1" ht="27.75" customHeight="1">
      <c r="A298" s="143"/>
      <c r="B298" s="1077" t="s">
        <v>1893</v>
      </c>
      <c r="C298" s="492" t="s">
        <v>1953</v>
      </c>
      <c r="D298" s="470"/>
      <c r="E298" s="688"/>
      <c r="F298" s="146"/>
      <c r="G298" s="146"/>
      <c r="H298" s="146"/>
      <c r="I298" s="146"/>
      <c r="J298" s="1074" t="s">
        <v>1855</v>
      </c>
      <c r="K298" s="469" t="s">
        <v>1856</v>
      </c>
      <c r="L298" s="1074" t="s">
        <v>1239</v>
      </c>
      <c r="M298" s="1388"/>
    </row>
    <row r="299" spans="1:13">
      <c r="A299" s="463">
        <v>20</v>
      </c>
      <c r="B299" s="1018" t="s">
        <v>3787</v>
      </c>
      <c r="C299" s="460" t="s">
        <v>1985</v>
      </c>
      <c r="D299" s="1065" t="s">
        <v>1866</v>
      </c>
      <c r="E299" s="703" t="s">
        <v>97</v>
      </c>
      <c r="F299" s="703" t="s">
        <v>97</v>
      </c>
      <c r="G299" s="168">
        <v>20000</v>
      </c>
      <c r="H299" s="168">
        <v>20000</v>
      </c>
      <c r="I299" s="168">
        <v>20000</v>
      </c>
      <c r="J299" s="463" t="s">
        <v>1990</v>
      </c>
      <c r="K299" s="280" t="s">
        <v>1900</v>
      </c>
      <c r="L299" s="463" t="s">
        <v>1840</v>
      </c>
    </row>
    <row r="300" spans="1:13">
      <c r="A300" s="471"/>
      <c r="B300" s="504"/>
      <c r="C300" s="259" t="s">
        <v>1984</v>
      </c>
      <c r="D300" s="506"/>
      <c r="E300" s="47"/>
      <c r="F300" s="47"/>
      <c r="G300" s="201"/>
      <c r="H300" s="201"/>
      <c r="I300" s="201"/>
      <c r="J300" s="471" t="s">
        <v>768</v>
      </c>
      <c r="K300" s="490" t="s">
        <v>1901</v>
      </c>
      <c r="L300" s="471" t="s">
        <v>1239</v>
      </c>
      <c r="M300" s="568"/>
    </row>
    <row r="301" spans="1:13">
      <c r="A301" s="463">
        <v>21</v>
      </c>
      <c r="B301" s="1018" t="s">
        <v>3788</v>
      </c>
      <c r="C301" s="460" t="s">
        <v>1985</v>
      </c>
      <c r="D301" s="1065" t="s">
        <v>1866</v>
      </c>
      <c r="E301" s="703" t="s">
        <v>97</v>
      </c>
      <c r="F301" s="703" t="s">
        <v>97</v>
      </c>
      <c r="G301" s="168">
        <v>50000</v>
      </c>
      <c r="H301" s="168">
        <v>50000</v>
      </c>
      <c r="I301" s="168">
        <v>50000</v>
      </c>
      <c r="J301" s="463" t="s">
        <v>1990</v>
      </c>
      <c r="K301" s="280" t="s">
        <v>1900</v>
      </c>
      <c r="L301" s="463" t="s">
        <v>1840</v>
      </c>
      <c r="M301" s="568"/>
    </row>
    <row r="302" spans="1:13">
      <c r="A302" s="471"/>
      <c r="B302" s="504"/>
      <c r="C302" s="259" t="s">
        <v>1984</v>
      </c>
      <c r="D302" s="506"/>
      <c r="E302" s="47"/>
      <c r="F302" s="47"/>
      <c r="G302" s="201"/>
      <c r="H302" s="201"/>
      <c r="I302" s="201"/>
      <c r="J302" s="471" t="s">
        <v>768</v>
      </c>
      <c r="K302" s="490" t="s">
        <v>1901</v>
      </c>
      <c r="L302" s="471" t="s">
        <v>1239</v>
      </c>
      <c r="M302" s="568"/>
    </row>
    <row r="303" spans="1:13">
      <c r="A303" s="463">
        <v>22</v>
      </c>
      <c r="B303" s="1018" t="s">
        <v>3789</v>
      </c>
      <c r="C303" s="460" t="s">
        <v>1985</v>
      </c>
      <c r="D303" s="1065" t="s">
        <v>1866</v>
      </c>
      <c r="E303" s="703" t="s">
        <v>97</v>
      </c>
      <c r="F303" s="703" t="s">
        <v>97</v>
      </c>
      <c r="G303" s="168">
        <v>30000</v>
      </c>
      <c r="H303" s="168">
        <v>30000</v>
      </c>
      <c r="I303" s="168">
        <v>30000</v>
      </c>
      <c r="J303" s="463" t="s">
        <v>1990</v>
      </c>
      <c r="K303" s="280" t="s">
        <v>1900</v>
      </c>
      <c r="L303" s="463" t="s">
        <v>1840</v>
      </c>
      <c r="M303" s="691"/>
    </row>
    <row r="304" spans="1:13">
      <c r="A304" s="471"/>
      <c r="B304" s="504"/>
      <c r="C304" s="259" t="s">
        <v>1984</v>
      </c>
      <c r="D304" s="506"/>
      <c r="E304" s="47"/>
      <c r="F304" s="47"/>
      <c r="G304" s="201"/>
      <c r="H304" s="201"/>
      <c r="I304" s="201"/>
      <c r="J304" s="471" t="s">
        <v>768</v>
      </c>
      <c r="K304" s="490" t="s">
        <v>1901</v>
      </c>
      <c r="L304" s="471" t="s">
        <v>1239</v>
      </c>
      <c r="M304" s="691"/>
    </row>
    <row r="305" spans="1:13">
      <c r="A305" s="45">
        <v>23</v>
      </c>
      <c r="B305" s="164" t="s">
        <v>2200</v>
      </c>
      <c r="C305" s="929" t="s">
        <v>2563</v>
      </c>
      <c r="D305" s="934" t="s">
        <v>2228</v>
      </c>
      <c r="E305" s="45" t="s">
        <v>97</v>
      </c>
      <c r="F305" s="713">
        <v>10000</v>
      </c>
      <c r="G305" s="161">
        <v>10000</v>
      </c>
      <c r="H305" s="713">
        <v>10000</v>
      </c>
      <c r="I305" s="161">
        <v>10000</v>
      </c>
      <c r="J305" s="45" t="s">
        <v>795</v>
      </c>
      <c r="K305" s="930" t="s">
        <v>2574</v>
      </c>
      <c r="L305" s="191" t="s">
        <v>1072</v>
      </c>
      <c r="M305" s="691"/>
    </row>
    <row r="306" spans="1:13">
      <c r="A306" s="46"/>
      <c r="B306" s="157" t="s">
        <v>2575</v>
      </c>
      <c r="C306" s="748" t="s">
        <v>2566</v>
      </c>
      <c r="D306" s="48" t="s">
        <v>2576</v>
      </c>
      <c r="E306" s="46"/>
      <c r="F306" s="762"/>
      <c r="G306" s="46"/>
      <c r="H306" s="762"/>
      <c r="I306" s="46"/>
      <c r="J306" s="46" t="s">
        <v>1284</v>
      </c>
      <c r="K306" s="748" t="s">
        <v>2572</v>
      </c>
      <c r="L306" s="197" t="s">
        <v>1073</v>
      </c>
    </row>
    <row r="307" spans="1:13">
      <c r="A307" s="143"/>
      <c r="B307" s="160"/>
      <c r="C307" s="749"/>
      <c r="D307" s="47"/>
      <c r="E307" s="143"/>
      <c r="F307" s="147"/>
      <c r="G307" s="143"/>
      <c r="H307" s="147"/>
      <c r="I307" s="143"/>
      <c r="J307" s="143" t="s">
        <v>768</v>
      </c>
      <c r="K307" s="749" t="s">
        <v>2524</v>
      </c>
      <c r="L307" s="199"/>
    </row>
    <row r="308" spans="1:13">
      <c r="A308" s="45">
        <v>24</v>
      </c>
      <c r="B308" s="220" t="s">
        <v>3797</v>
      </c>
      <c r="C308" s="187" t="s">
        <v>3113</v>
      </c>
      <c r="D308" s="509" t="s">
        <v>540</v>
      </c>
      <c r="E308" s="45" t="s">
        <v>97</v>
      </c>
      <c r="F308" s="189">
        <v>20000</v>
      </c>
      <c r="G308" s="190">
        <v>20000</v>
      </c>
      <c r="H308" s="189">
        <v>20000</v>
      </c>
      <c r="I308" s="190">
        <v>20000</v>
      </c>
      <c r="J308" s="191" t="s">
        <v>821</v>
      </c>
      <c r="K308" s="192" t="s">
        <v>1629</v>
      </c>
      <c r="L308" s="191" t="s">
        <v>1072</v>
      </c>
    </row>
    <row r="309" spans="1:13">
      <c r="A309" s="46"/>
      <c r="B309" s="222" t="s">
        <v>3798</v>
      </c>
      <c r="C309" s="195" t="s">
        <v>3114</v>
      </c>
      <c r="D309" s="68"/>
      <c r="E309" s="46"/>
      <c r="F309" s="196"/>
      <c r="G309" s="197"/>
      <c r="H309" s="196"/>
      <c r="I309" s="197"/>
      <c r="J309" s="197" t="s">
        <v>908</v>
      </c>
      <c r="K309" s="196" t="s">
        <v>1630</v>
      </c>
      <c r="L309" s="197" t="s">
        <v>1073</v>
      </c>
    </row>
    <row r="310" spans="1:13">
      <c r="A310" s="143"/>
      <c r="B310" s="203" t="s">
        <v>3799</v>
      </c>
      <c r="C310" s="202"/>
      <c r="D310" s="816"/>
      <c r="E310" s="143"/>
      <c r="F310" s="203"/>
      <c r="G310" s="202"/>
      <c r="H310" s="203"/>
      <c r="I310" s="202"/>
      <c r="J310" s="202"/>
      <c r="K310" s="203" t="s">
        <v>1631</v>
      </c>
      <c r="L310" s="199"/>
      <c r="M310" s="455"/>
    </row>
    <row r="311" spans="1:13">
      <c r="A311" s="45">
        <v>25</v>
      </c>
      <c r="B311" s="220" t="s">
        <v>3795</v>
      </c>
      <c r="C311" s="187" t="s">
        <v>3113</v>
      </c>
      <c r="D311" s="509" t="s">
        <v>540</v>
      </c>
      <c r="E311" s="45" t="s">
        <v>97</v>
      </c>
      <c r="F311" s="189">
        <v>20000</v>
      </c>
      <c r="G311" s="190">
        <v>20000</v>
      </c>
      <c r="H311" s="189">
        <v>20000</v>
      </c>
      <c r="I311" s="190">
        <v>20000</v>
      </c>
      <c r="J311" s="191" t="s">
        <v>821</v>
      </c>
      <c r="K311" s="192" t="s">
        <v>915</v>
      </c>
      <c r="L311" s="191" t="s">
        <v>1072</v>
      </c>
      <c r="M311" s="191" t="s">
        <v>326</v>
      </c>
    </row>
    <row r="312" spans="1:13" s="178" customFormat="1">
      <c r="A312" s="143"/>
      <c r="B312" s="224" t="s">
        <v>3796</v>
      </c>
      <c r="C312" s="207" t="s">
        <v>3114</v>
      </c>
      <c r="D312" s="1186"/>
      <c r="E312" s="143"/>
      <c r="F312" s="203"/>
      <c r="G312" s="202"/>
      <c r="H312" s="203"/>
      <c r="I312" s="202"/>
      <c r="J312" s="202" t="s">
        <v>908</v>
      </c>
      <c r="K312" s="203" t="s">
        <v>916</v>
      </c>
      <c r="L312" s="202" t="s">
        <v>1073</v>
      </c>
      <c r="M312" s="197"/>
    </row>
    <row r="313" spans="1:13" s="178" customFormat="1">
      <c r="A313" s="762"/>
      <c r="B313" s="222"/>
      <c r="C313" s="69"/>
      <c r="D313" s="68"/>
      <c r="E313" s="762"/>
      <c r="F313" s="196"/>
      <c r="G313" s="196"/>
      <c r="H313" s="196"/>
      <c r="I313" s="196"/>
      <c r="J313" s="196"/>
      <c r="K313" s="196"/>
      <c r="L313" s="196"/>
      <c r="M313" s="197"/>
    </row>
    <row r="314" spans="1:13" s="178" customFormat="1" ht="17.25" customHeight="1">
      <c r="A314" s="1006"/>
      <c r="B314" s="204"/>
      <c r="C314" s="204"/>
      <c r="D314" s="204"/>
      <c r="E314" s="204"/>
      <c r="F314" s="204"/>
      <c r="G314" s="204"/>
      <c r="H314" s="204"/>
      <c r="I314" s="204"/>
      <c r="J314" s="204"/>
      <c r="K314" s="204"/>
      <c r="M314" s="197"/>
    </row>
    <row r="315" spans="1:13" s="178" customFormat="1" ht="39" customHeight="1">
      <c r="A315" s="1006"/>
      <c r="B315" s="204"/>
      <c r="C315" s="204"/>
      <c r="D315" s="204"/>
      <c r="E315" s="204"/>
      <c r="F315" s="204"/>
      <c r="G315" s="204"/>
      <c r="H315" s="204"/>
      <c r="I315" s="204"/>
      <c r="J315" s="204"/>
      <c r="K315" s="204"/>
      <c r="L315" s="593">
        <v>120</v>
      </c>
      <c r="M315" s="197"/>
    </row>
    <row r="316" spans="1:13" s="178" customFormat="1">
      <c r="A316" s="45"/>
      <c r="B316" s="191"/>
      <c r="C316" s="191"/>
      <c r="D316" s="181" t="s">
        <v>278</v>
      </c>
      <c r="E316" s="1890" t="s">
        <v>279</v>
      </c>
      <c r="F316" s="1891"/>
      <c r="G316" s="1891"/>
      <c r="H316" s="1891"/>
      <c r="I316" s="1892"/>
      <c r="J316" s="181" t="s">
        <v>281</v>
      </c>
      <c r="K316" s="181" t="s">
        <v>283</v>
      </c>
      <c r="L316" s="181" t="s">
        <v>721</v>
      </c>
      <c r="M316" s="197"/>
    </row>
    <row r="317" spans="1:13">
      <c r="A317" s="183" t="s">
        <v>276</v>
      </c>
      <c r="B317" s="183" t="s">
        <v>95</v>
      </c>
      <c r="C317" s="183" t="s">
        <v>277</v>
      </c>
      <c r="D317" s="183" t="s">
        <v>286</v>
      </c>
      <c r="E317" s="181">
        <v>2561</v>
      </c>
      <c r="F317" s="181">
        <v>2562</v>
      </c>
      <c r="G317" s="181">
        <v>2563</v>
      </c>
      <c r="H317" s="181">
        <v>2564</v>
      </c>
      <c r="I317" s="181">
        <v>2565</v>
      </c>
      <c r="J317" s="183" t="s">
        <v>282</v>
      </c>
      <c r="K317" s="183" t="s">
        <v>284</v>
      </c>
      <c r="L317" s="183" t="s">
        <v>329</v>
      </c>
      <c r="M317" s="197"/>
    </row>
    <row r="318" spans="1:13">
      <c r="A318" s="932"/>
      <c r="B318" s="932"/>
      <c r="C318" s="932"/>
      <c r="D318" s="932" t="s">
        <v>287</v>
      </c>
      <c r="E318" s="932" t="s">
        <v>280</v>
      </c>
      <c r="F318" s="932" t="s">
        <v>280</v>
      </c>
      <c r="G318" s="932" t="s">
        <v>280</v>
      </c>
      <c r="H318" s="932" t="s">
        <v>280</v>
      </c>
      <c r="I318" s="932" t="s">
        <v>280</v>
      </c>
      <c r="J318" s="932"/>
      <c r="K318" s="932"/>
      <c r="L318" s="765" t="s">
        <v>330</v>
      </c>
      <c r="M318" s="196" t="s">
        <v>1889</v>
      </c>
    </row>
    <row r="319" spans="1:13">
      <c r="A319" s="45">
        <v>26</v>
      </c>
      <c r="B319" s="220" t="s">
        <v>3804</v>
      </c>
      <c r="C319" s="187" t="s">
        <v>3113</v>
      </c>
      <c r="D319" s="509" t="s">
        <v>540</v>
      </c>
      <c r="E319" s="45" t="s">
        <v>97</v>
      </c>
      <c r="F319" s="189">
        <v>20000</v>
      </c>
      <c r="G319" s="190">
        <v>20000</v>
      </c>
      <c r="H319" s="189">
        <v>20000</v>
      </c>
      <c r="I319" s="190">
        <v>20000</v>
      </c>
      <c r="J319" s="191" t="s">
        <v>821</v>
      </c>
      <c r="K319" s="805" t="s">
        <v>3115</v>
      </c>
      <c r="L319" s="191" t="s">
        <v>1072</v>
      </c>
      <c r="M319" s="163" t="s">
        <v>326</v>
      </c>
    </row>
    <row r="320" spans="1:13">
      <c r="A320" s="46"/>
      <c r="B320" s="222" t="s">
        <v>3805</v>
      </c>
      <c r="C320" s="195" t="s">
        <v>3114</v>
      </c>
      <c r="D320" s="69"/>
      <c r="E320" s="46"/>
      <c r="F320" s="196"/>
      <c r="G320" s="197"/>
      <c r="H320" s="196"/>
      <c r="I320" s="197"/>
      <c r="J320" s="197" t="s">
        <v>908</v>
      </c>
      <c r="K320" s="1057" t="s">
        <v>3114</v>
      </c>
      <c r="L320" s="197" t="s">
        <v>1073</v>
      </c>
      <c r="M320" s="163"/>
    </row>
    <row r="321" spans="1:13">
      <c r="A321" s="143"/>
      <c r="B321" s="203"/>
      <c r="C321" s="202"/>
      <c r="D321" s="203"/>
      <c r="E321" s="143"/>
      <c r="F321" s="203"/>
      <c r="G321" s="202"/>
      <c r="H321" s="203"/>
      <c r="I321" s="202"/>
      <c r="J321" s="202"/>
      <c r="K321" s="149"/>
      <c r="L321" s="199"/>
      <c r="M321" s="145" t="s">
        <v>1889</v>
      </c>
    </row>
    <row r="322" spans="1:13">
      <c r="A322" s="45">
        <v>27</v>
      </c>
      <c r="B322" s="220" t="s">
        <v>3794</v>
      </c>
      <c r="C322" s="187" t="s">
        <v>3113</v>
      </c>
      <c r="D322" s="91" t="s">
        <v>540</v>
      </c>
      <c r="E322" s="45" t="s">
        <v>97</v>
      </c>
      <c r="F322" s="189">
        <v>20000</v>
      </c>
      <c r="G322" s="190">
        <v>20000</v>
      </c>
      <c r="H322" s="189">
        <v>20000</v>
      </c>
      <c r="I322" s="190">
        <v>20000</v>
      </c>
      <c r="J322" s="191" t="s">
        <v>821</v>
      </c>
      <c r="K322" s="805" t="s">
        <v>3115</v>
      </c>
      <c r="L322" s="191" t="s">
        <v>1072</v>
      </c>
      <c r="M322" s="163" t="s">
        <v>1606</v>
      </c>
    </row>
    <row r="323" spans="1:13" s="178" customFormat="1">
      <c r="A323" s="46"/>
      <c r="B323" s="222" t="s">
        <v>2682</v>
      </c>
      <c r="C323" s="195" t="s">
        <v>3114</v>
      </c>
      <c r="D323" s="69"/>
      <c r="E323" s="46"/>
      <c r="F323" s="196"/>
      <c r="G323" s="197"/>
      <c r="H323" s="196"/>
      <c r="I323" s="197"/>
      <c r="J323" s="197" t="s">
        <v>908</v>
      </c>
      <c r="K323" s="1057" t="s">
        <v>3114</v>
      </c>
      <c r="L323" s="197" t="s">
        <v>1073</v>
      </c>
      <c r="M323" s="163"/>
    </row>
    <row r="324" spans="1:13">
      <c r="A324" s="143"/>
      <c r="B324" s="203"/>
      <c r="C324" s="202"/>
      <c r="D324" s="203"/>
      <c r="E324" s="143"/>
      <c r="F324" s="203"/>
      <c r="G324" s="202"/>
      <c r="H324" s="203"/>
      <c r="I324" s="202"/>
      <c r="J324" s="202"/>
      <c r="K324" s="149"/>
      <c r="L324" s="199"/>
      <c r="M324" s="146"/>
    </row>
    <row r="325" spans="1:13">
      <c r="A325" s="45">
        <v>28</v>
      </c>
      <c r="B325" s="220" t="s">
        <v>3800</v>
      </c>
      <c r="C325" s="187" t="s">
        <v>3113</v>
      </c>
      <c r="D325" s="91" t="s">
        <v>540</v>
      </c>
      <c r="E325" s="190"/>
      <c r="F325" s="189">
        <v>20000</v>
      </c>
      <c r="G325" s="190">
        <v>20000</v>
      </c>
      <c r="H325" s="189">
        <v>20000</v>
      </c>
      <c r="I325" s="190">
        <v>20000</v>
      </c>
      <c r="J325" s="191" t="s">
        <v>821</v>
      </c>
      <c r="K325" s="805" t="s">
        <v>3115</v>
      </c>
      <c r="L325" s="191" t="s">
        <v>1072</v>
      </c>
      <c r="M325" s="145" t="s">
        <v>326</v>
      </c>
    </row>
    <row r="326" spans="1:13">
      <c r="A326" s="46"/>
      <c r="B326" s="222" t="s">
        <v>3801</v>
      </c>
      <c r="C326" s="195" t="s">
        <v>3114</v>
      </c>
      <c r="D326" s="69"/>
      <c r="E326" s="197"/>
      <c r="F326" s="196"/>
      <c r="G326" s="197"/>
      <c r="H326" s="196"/>
      <c r="I326" s="197"/>
      <c r="J326" s="197" t="s">
        <v>908</v>
      </c>
      <c r="K326" s="1057" t="s">
        <v>3114</v>
      </c>
      <c r="L326" s="197" t="s">
        <v>1073</v>
      </c>
      <c r="M326" s="145" t="s">
        <v>326</v>
      </c>
    </row>
    <row r="327" spans="1:13">
      <c r="A327" s="143"/>
      <c r="B327" s="203" t="s">
        <v>3802</v>
      </c>
      <c r="C327" s="202"/>
      <c r="D327" s="203"/>
      <c r="E327" s="202"/>
      <c r="F327" s="203"/>
      <c r="G327" s="202"/>
      <c r="H327" s="203"/>
      <c r="I327" s="202"/>
      <c r="J327" s="202"/>
      <c r="K327" s="149"/>
      <c r="L327" s="199"/>
      <c r="M327" s="455">
        <v>92</v>
      </c>
    </row>
    <row r="328" spans="1:13">
      <c r="A328" s="45">
        <v>29</v>
      </c>
      <c r="B328" s="503" t="s">
        <v>3139</v>
      </c>
      <c r="C328" s="460" t="s">
        <v>1890</v>
      </c>
      <c r="D328" s="474" t="s">
        <v>1918</v>
      </c>
      <c r="E328" s="463" t="s">
        <v>97</v>
      </c>
      <c r="F328" s="463">
        <v>75000</v>
      </c>
      <c r="G328" s="463">
        <v>75000</v>
      </c>
      <c r="H328" s="488">
        <v>75000</v>
      </c>
      <c r="I328" s="488">
        <v>75000</v>
      </c>
      <c r="J328" s="464" t="s">
        <v>820</v>
      </c>
      <c r="K328" s="460" t="s">
        <v>1839</v>
      </c>
      <c r="L328" s="500" t="s">
        <v>1840</v>
      </c>
      <c r="M328" s="455"/>
    </row>
    <row r="329" spans="1:13">
      <c r="A329" s="143"/>
      <c r="B329" s="1078" t="s">
        <v>1854</v>
      </c>
      <c r="C329" s="258" t="s">
        <v>1891</v>
      </c>
      <c r="D329" s="1050"/>
      <c r="E329" s="466"/>
      <c r="F329" s="466"/>
      <c r="G329" s="466"/>
      <c r="H329" s="1080"/>
      <c r="I329" s="1080"/>
      <c r="J329" s="493" t="s">
        <v>768</v>
      </c>
      <c r="K329" s="258" t="s">
        <v>1841</v>
      </c>
      <c r="L329" s="502" t="s">
        <v>1239</v>
      </c>
      <c r="M329" s="455"/>
    </row>
    <row r="330" spans="1:13">
      <c r="A330" s="45">
        <v>30</v>
      </c>
      <c r="B330" s="1047" t="s">
        <v>3806</v>
      </c>
      <c r="C330" s="460" t="s">
        <v>1915</v>
      </c>
      <c r="D330" s="230" t="s">
        <v>1849</v>
      </c>
      <c r="E330" s="703" t="s">
        <v>97</v>
      </c>
      <c r="F330" s="190">
        <v>150000</v>
      </c>
      <c r="G330" s="189">
        <v>150000</v>
      </c>
      <c r="H330" s="190">
        <v>150000</v>
      </c>
      <c r="I330" s="189">
        <v>150000</v>
      </c>
      <c r="J330" s="463" t="s">
        <v>820</v>
      </c>
      <c r="K330" s="694" t="s">
        <v>1843</v>
      </c>
      <c r="L330" s="463" t="s">
        <v>1840</v>
      </c>
      <c r="M330" s="455"/>
    </row>
    <row r="331" spans="1:13" s="178" customFormat="1">
      <c r="A331" s="46"/>
      <c r="B331" s="1081" t="s">
        <v>3807</v>
      </c>
      <c r="C331" s="258" t="s">
        <v>1916</v>
      </c>
      <c r="D331" s="885" t="s">
        <v>3138</v>
      </c>
      <c r="E331" s="44"/>
      <c r="F331" s="197"/>
      <c r="G331" s="196"/>
      <c r="H331" s="197"/>
      <c r="I331" s="196"/>
      <c r="J331" s="258" t="s">
        <v>768</v>
      </c>
      <c r="K331" s="695" t="s">
        <v>1845</v>
      </c>
      <c r="L331" s="466" t="s">
        <v>1239</v>
      </c>
      <c r="M331" s="1390"/>
    </row>
    <row r="332" spans="1:13" s="178" customFormat="1">
      <c r="A332" s="46"/>
      <c r="B332" s="496" t="s">
        <v>3808</v>
      </c>
      <c r="C332" s="259"/>
      <c r="D332" s="1082"/>
      <c r="E332" s="201"/>
      <c r="F332" s="202"/>
      <c r="G332" s="203"/>
      <c r="H332" s="202"/>
      <c r="I332" s="203"/>
      <c r="J332" s="259"/>
      <c r="K332" s="696"/>
      <c r="L332" s="471"/>
      <c r="M332" s="1390"/>
    </row>
    <row r="333" spans="1:13">
      <c r="A333" s="1392" t="s">
        <v>26</v>
      </c>
      <c r="B333" s="1398" t="s">
        <v>3803</v>
      </c>
      <c r="C333" s="681" t="s">
        <v>97</v>
      </c>
      <c r="D333" s="681" t="s">
        <v>97</v>
      </c>
      <c r="E333" s="580" t="s">
        <v>97</v>
      </c>
      <c r="F333" s="580">
        <f>SUM(F330:F332,F328,F325,F322,F319,F311,F307,F308,F305,F303,F301,F299,F297,F286,F284,F281,F278,F275,F267,F265,F263,F261,F259,F257,F255,F253,F245,F243,F239,F235,F232)</f>
        <v>1571000</v>
      </c>
      <c r="G333" s="580">
        <f>SUM(G330:G332,G328,G325,G322,G319,G311,G307,G308,G305,G303,G301,G299,G297,G286,G284,G281,G278,G275,G267,G265,G263,G261,G259,G257,G255,G253,G245,G243,G239,G235,G232)</f>
        <v>1671000</v>
      </c>
      <c r="H333" s="580">
        <f>SUM(H330:H332,H328,H325,H322,H319,H311,H307,H308,H305,H303,H301,H299,H297,H286,H284,H281,H278,H275,H267,H265,H263,H261,H259,H257,H255,H253,H245,H243,H239,H235,H232)</f>
        <v>1671000</v>
      </c>
      <c r="I333" s="580">
        <f>SUM(I330:I332,I328,I325,I322,I319,I311,I307,I308,I305,I303,I301,I299,I297,I286,I284,I281,I278,I275,I267,I265,I263,I261,I259,I257,I255,I253,I245,I243,I239,I235,I232)</f>
        <v>1671000</v>
      </c>
      <c r="J333" s="681" t="s">
        <v>97</v>
      </c>
      <c r="K333" s="681" t="s">
        <v>97</v>
      </c>
      <c r="L333" s="681" t="s">
        <v>97</v>
      </c>
      <c r="M333" s="455"/>
    </row>
    <row r="334" spans="1:13">
      <c r="A334" s="1055"/>
      <c r="B334" s="204"/>
      <c r="C334" s="204"/>
      <c r="D334" s="204"/>
      <c r="E334" s="204"/>
      <c r="F334" s="204"/>
      <c r="G334" s="204"/>
      <c r="H334" s="204"/>
      <c r="I334" s="204"/>
      <c r="J334" s="204"/>
      <c r="K334" s="204"/>
      <c r="M334" s="455"/>
    </row>
    <row r="335" spans="1:13" ht="27">
      <c r="A335" s="1006"/>
      <c r="B335" s="204"/>
      <c r="C335" s="204"/>
      <c r="D335" s="204"/>
      <c r="E335" s="204"/>
      <c r="F335" s="204"/>
      <c r="G335" s="204"/>
      <c r="H335" s="204"/>
      <c r="I335" s="204"/>
      <c r="J335" s="204"/>
      <c r="K335" s="204"/>
      <c r="L335" s="593">
        <v>121</v>
      </c>
      <c r="M335" s="455"/>
    </row>
    <row r="336" spans="1:13">
      <c r="A336" s="1006"/>
      <c r="B336" s="204"/>
      <c r="C336" s="204"/>
      <c r="D336" s="204"/>
      <c r="E336" s="204"/>
      <c r="F336" s="204"/>
      <c r="G336" s="204"/>
      <c r="H336" s="204"/>
      <c r="I336" s="204"/>
      <c r="J336" s="204"/>
      <c r="K336" s="204"/>
      <c r="M336" s="455"/>
    </row>
    <row r="337" spans="1:13">
      <c r="A337" s="1006"/>
      <c r="B337" s="204"/>
      <c r="C337" s="204"/>
      <c r="D337" s="204"/>
      <c r="E337" s="204"/>
      <c r="F337" s="204"/>
      <c r="G337" s="204"/>
      <c r="H337" s="1039"/>
      <c r="I337" s="1039"/>
      <c r="J337" s="204"/>
      <c r="K337" s="204"/>
      <c r="M337" s="455"/>
    </row>
    <row r="338" spans="1:13">
      <c r="A338" s="762"/>
      <c r="B338" s="196"/>
      <c r="C338" s="196"/>
      <c r="D338" s="804"/>
      <c r="E338" s="1894"/>
      <c r="F338" s="1894"/>
      <c r="G338" s="1894"/>
      <c r="H338" s="1894"/>
      <c r="I338" s="1052"/>
      <c r="J338" s="804"/>
      <c r="K338" s="804"/>
      <c r="L338" s="434"/>
      <c r="M338" s="455"/>
    </row>
    <row r="339" spans="1:13">
      <c r="A339" s="804"/>
      <c r="B339" s="804"/>
      <c r="C339" s="804"/>
      <c r="D339" s="804"/>
      <c r="E339" s="1053"/>
      <c r="F339" s="1053"/>
      <c r="G339" s="1053"/>
      <c r="H339" s="1054"/>
      <c r="I339" s="1054"/>
      <c r="J339" s="804"/>
      <c r="K339" s="804"/>
      <c r="L339" s="434"/>
      <c r="M339" s="455"/>
    </row>
    <row r="340" spans="1:13">
      <c r="A340" s="804"/>
      <c r="B340" s="922"/>
      <c r="C340" s="621"/>
      <c r="D340" s="621"/>
      <c r="E340" s="293"/>
      <c r="F340" s="293"/>
      <c r="G340" s="293"/>
      <c r="H340" s="293"/>
      <c r="I340" s="293"/>
      <c r="J340" s="621"/>
      <c r="K340" s="621"/>
      <c r="L340" s="621"/>
      <c r="M340" s="455"/>
    </row>
    <row r="341" spans="1:13">
      <c r="A341" s="762"/>
      <c r="B341" s="196"/>
      <c r="C341" s="196"/>
      <c r="D341" s="804"/>
      <c r="E341" s="1893"/>
      <c r="F341" s="1893"/>
      <c r="G341" s="1893"/>
      <c r="H341" s="1893"/>
      <c r="I341" s="804"/>
      <c r="J341" s="804"/>
      <c r="K341" s="804"/>
      <c r="L341" s="434"/>
      <c r="M341" s="455"/>
    </row>
    <row r="342" spans="1:13">
      <c r="A342" s="804"/>
      <c r="B342" s="804"/>
      <c r="C342" s="804"/>
      <c r="D342" s="804"/>
      <c r="E342" s="804"/>
      <c r="F342" s="804"/>
      <c r="G342" s="804"/>
      <c r="H342" s="804"/>
      <c r="I342" s="804"/>
      <c r="J342" s="804"/>
      <c r="K342" s="804"/>
      <c r="L342" s="434"/>
      <c r="M342" s="455"/>
    </row>
    <row r="343" spans="1:13">
      <c r="A343" s="804"/>
      <c r="B343" s="804"/>
      <c r="C343" s="804"/>
      <c r="D343" s="804"/>
      <c r="E343" s="804"/>
      <c r="F343" s="804"/>
      <c r="G343" s="804"/>
      <c r="H343" s="804"/>
      <c r="I343" s="804"/>
      <c r="J343" s="804"/>
      <c r="K343" s="804"/>
      <c r="L343" s="434"/>
      <c r="M343" s="455"/>
    </row>
    <row r="344" spans="1:13">
      <c r="A344" s="762"/>
      <c r="B344" s="196"/>
      <c r="C344" s="196"/>
      <c r="D344" s="196"/>
      <c r="E344" s="172"/>
      <c r="F344" s="172"/>
      <c r="G344" s="172"/>
      <c r="H344" s="172"/>
      <c r="I344" s="172"/>
      <c r="J344" s="196"/>
      <c r="K344" s="196"/>
      <c r="L344" s="196"/>
      <c r="M344" s="455"/>
    </row>
    <row r="345" spans="1:13">
      <c r="A345" s="762"/>
      <c r="B345" s="196"/>
      <c r="C345" s="196"/>
      <c r="D345" s="196"/>
      <c r="E345" s="196"/>
      <c r="F345" s="196"/>
      <c r="G345" s="196"/>
      <c r="H345" s="196"/>
      <c r="I345" s="196"/>
      <c r="J345" s="196"/>
      <c r="K345" s="196"/>
      <c r="L345" s="196"/>
      <c r="M345" s="455"/>
    </row>
    <row r="346" spans="1:13">
      <c r="A346" s="762"/>
      <c r="B346" s="196"/>
      <c r="C346" s="196"/>
      <c r="D346" s="196"/>
      <c r="E346" s="196"/>
      <c r="F346" s="196"/>
      <c r="G346" s="196"/>
      <c r="H346" s="196"/>
      <c r="I346" s="196"/>
      <c r="J346" s="196"/>
      <c r="K346" s="196"/>
      <c r="L346" s="196"/>
      <c r="M346" s="455"/>
    </row>
    <row r="347" spans="1:13">
      <c r="A347" s="804"/>
      <c r="B347" s="804"/>
      <c r="C347" s="621"/>
      <c r="D347" s="621"/>
      <c r="E347" s="293"/>
      <c r="F347" s="293"/>
      <c r="G347" s="293"/>
      <c r="H347" s="293"/>
      <c r="I347" s="293"/>
      <c r="J347" s="621"/>
      <c r="K347" s="621"/>
      <c r="L347" s="621"/>
      <c r="M347" s="455"/>
    </row>
    <row r="348" spans="1:13">
      <c r="A348" s="762"/>
      <c r="B348" s="196"/>
      <c r="C348" s="196"/>
      <c r="D348" s="196"/>
      <c r="E348" s="505"/>
      <c r="F348" s="505"/>
      <c r="G348" s="494"/>
      <c r="H348" s="1055"/>
      <c r="I348" s="1055"/>
      <c r="J348" s="494"/>
      <c r="K348" s="494"/>
      <c r="L348" s="196"/>
      <c r="M348" s="455"/>
    </row>
    <row r="349" spans="1:13">
      <c r="A349" s="762"/>
      <c r="B349" s="196"/>
      <c r="C349" s="196"/>
      <c r="D349" s="196"/>
      <c r="E349" s="505"/>
      <c r="F349" s="505"/>
      <c r="G349" s="494"/>
      <c r="H349" s="1055"/>
      <c r="I349" s="1055"/>
      <c r="J349" s="494"/>
      <c r="K349" s="494"/>
      <c r="L349" s="196"/>
      <c r="M349" s="455"/>
    </row>
    <row r="350" spans="1:13">
      <c r="A350" s="762"/>
      <c r="B350" s="196"/>
      <c r="C350" s="196"/>
      <c r="D350" s="196"/>
      <c r="E350" s="505"/>
      <c r="F350" s="505"/>
      <c r="G350" s="494"/>
      <c r="H350" s="1055"/>
      <c r="I350" s="1055"/>
      <c r="J350" s="494"/>
      <c r="K350" s="494"/>
      <c r="L350" s="196"/>
      <c r="M350" s="455"/>
    </row>
    <row r="351" spans="1:13">
      <c r="A351" s="762"/>
      <c r="B351" s="196"/>
      <c r="C351" s="196"/>
      <c r="D351" s="196"/>
      <c r="E351" s="196"/>
      <c r="F351" s="196"/>
      <c r="G351" s="196"/>
      <c r="H351" s="1027"/>
      <c r="I351" s="1027"/>
      <c r="J351" s="196"/>
      <c r="K351" s="196"/>
      <c r="L351" s="196"/>
      <c r="M351" s="455"/>
    </row>
    <row r="352" spans="1:13">
      <c r="A352" s="762"/>
      <c r="B352" s="196"/>
      <c r="C352" s="196"/>
      <c r="D352" s="196"/>
      <c r="E352" s="196"/>
      <c r="F352" s="196"/>
      <c r="G352" s="196"/>
      <c r="H352" s="1027"/>
      <c r="I352" s="1027"/>
      <c r="J352" s="196"/>
      <c r="K352" s="196"/>
      <c r="L352" s="196"/>
      <c r="M352" s="455"/>
    </row>
    <row r="353" spans="1:13">
      <c r="A353" s="762"/>
      <c r="B353" s="196"/>
      <c r="C353" s="196"/>
      <c r="D353" s="196"/>
      <c r="E353" s="196"/>
      <c r="F353" s="196"/>
      <c r="G353" s="196"/>
      <c r="H353" s="1027"/>
      <c r="I353" s="1027"/>
      <c r="J353" s="196"/>
      <c r="K353" s="196"/>
      <c r="L353" s="196"/>
      <c r="M353" s="455"/>
    </row>
    <row r="354" spans="1:13">
      <c r="A354" s="762"/>
      <c r="B354" s="196"/>
      <c r="C354" s="196"/>
      <c r="D354" s="196"/>
      <c r="E354" s="196"/>
      <c r="F354" s="196"/>
      <c r="G354" s="196"/>
      <c r="H354" s="1027"/>
      <c r="I354" s="1027"/>
      <c r="J354" s="196"/>
      <c r="K354" s="196"/>
      <c r="L354" s="196"/>
      <c r="M354" s="455"/>
    </row>
    <row r="355" spans="1:13">
      <c r="A355" s="762"/>
      <c r="B355" s="196"/>
      <c r="C355" s="196"/>
      <c r="D355" s="196"/>
      <c r="E355" s="196"/>
      <c r="F355" s="196"/>
      <c r="G355" s="196"/>
      <c r="H355" s="1027"/>
      <c r="I355" s="1027"/>
      <c r="J355" s="196"/>
      <c r="K355" s="196"/>
      <c r="L355" s="196"/>
      <c r="M355" s="455"/>
    </row>
    <row r="356" spans="1:13">
      <c r="A356" s="762"/>
      <c r="B356" s="196"/>
      <c r="C356" s="196"/>
      <c r="D356" s="196"/>
      <c r="E356" s="505"/>
      <c r="F356" s="505"/>
      <c r="G356" s="494"/>
      <c r="H356" s="1055"/>
      <c r="I356" s="1055"/>
      <c r="J356" s="494"/>
      <c r="K356" s="494"/>
      <c r="L356" s="196"/>
      <c r="M356" s="455"/>
    </row>
    <row r="357" spans="1:13">
      <c r="A357" s="762"/>
      <c r="B357" s="196"/>
      <c r="C357" s="196"/>
      <c r="D357" s="196"/>
      <c r="E357" s="505"/>
      <c r="F357" s="505"/>
      <c r="G357" s="495"/>
      <c r="H357" s="1056"/>
      <c r="I357" s="1056"/>
      <c r="J357" s="494"/>
      <c r="K357" s="494"/>
      <c r="L357" s="196"/>
      <c r="M357" s="455"/>
    </row>
    <row r="358" spans="1:13">
      <c r="A358" s="762"/>
      <c r="B358" s="196"/>
      <c r="C358" s="196"/>
      <c r="D358" s="196"/>
      <c r="E358" s="505"/>
      <c r="F358" s="505"/>
      <c r="G358" s="494"/>
      <c r="H358" s="1055"/>
      <c r="I358" s="1055"/>
      <c r="J358" s="494"/>
      <c r="K358" s="494"/>
      <c r="L358" s="196"/>
      <c r="M358" s="455"/>
    </row>
    <row r="359" spans="1:13">
      <c r="A359" s="762"/>
      <c r="B359" s="196"/>
      <c r="C359" s="196"/>
      <c r="D359" s="196"/>
      <c r="E359" s="505"/>
      <c r="F359" s="505"/>
      <c r="G359" s="494"/>
      <c r="H359" s="1055"/>
      <c r="I359" s="1055"/>
      <c r="J359" s="494"/>
      <c r="K359" s="494"/>
      <c r="L359" s="196"/>
      <c r="M359" s="455"/>
    </row>
    <row r="360" spans="1:13">
      <c r="A360" s="762"/>
      <c r="B360" s="196"/>
      <c r="C360" s="196"/>
      <c r="D360" s="196"/>
      <c r="E360" s="505"/>
      <c r="F360" s="505"/>
      <c r="G360" s="494"/>
      <c r="H360" s="1055"/>
      <c r="I360" s="1055"/>
      <c r="J360" s="494"/>
      <c r="K360" s="494"/>
      <c r="L360" s="196"/>
      <c r="M360" s="455"/>
    </row>
    <row r="361" spans="1:13">
      <c r="A361" s="762"/>
      <c r="B361" s="196"/>
      <c r="C361" s="196"/>
      <c r="D361" s="196"/>
      <c r="E361" s="505"/>
      <c r="F361" s="505"/>
      <c r="G361" s="494"/>
      <c r="H361" s="1055"/>
      <c r="I361" s="1055"/>
      <c r="J361" s="494"/>
      <c r="K361" s="494"/>
      <c r="L361" s="196"/>
      <c r="M361" s="455"/>
    </row>
    <row r="362" spans="1:13">
      <c r="A362" s="762"/>
      <c r="B362" s="196"/>
      <c r="C362" s="196"/>
      <c r="D362" s="196"/>
      <c r="E362" s="505"/>
      <c r="F362" s="505"/>
      <c r="G362" s="494"/>
      <c r="H362" s="1055"/>
      <c r="I362" s="1055"/>
      <c r="J362" s="494"/>
      <c r="K362" s="494"/>
      <c r="L362" s="196"/>
      <c r="M362" s="455"/>
    </row>
    <row r="363" spans="1:13">
      <c r="A363" s="762"/>
      <c r="B363" s="196"/>
      <c r="C363" s="196"/>
      <c r="D363" s="196"/>
      <c r="E363" s="505"/>
      <c r="F363" s="505"/>
      <c r="G363" s="494"/>
      <c r="H363" s="1055"/>
      <c r="I363" s="1055"/>
      <c r="J363" s="494"/>
      <c r="K363" s="494"/>
      <c r="L363" s="196"/>
    </row>
    <row r="364" spans="1:13">
      <c r="A364" s="762"/>
      <c r="B364" s="196"/>
      <c r="C364" s="196"/>
      <c r="D364" s="196"/>
      <c r="E364" s="505"/>
      <c r="F364" s="505"/>
      <c r="G364" s="494"/>
      <c r="H364" s="1055"/>
      <c r="I364" s="1055"/>
      <c r="J364" s="494"/>
      <c r="K364" s="494"/>
      <c r="L364" s="196"/>
    </row>
    <row r="365" spans="1:13">
      <c r="A365" s="762"/>
      <c r="B365" s="196"/>
      <c r="C365" s="196"/>
      <c r="D365" s="196"/>
      <c r="E365" s="505"/>
      <c r="F365" s="505"/>
      <c r="G365" s="494"/>
      <c r="H365" s="1055"/>
      <c r="I365" s="1055"/>
      <c r="J365" s="494"/>
      <c r="K365" s="494"/>
      <c r="L365" s="196"/>
    </row>
    <row r="366" spans="1:13">
      <c r="A366" s="762"/>
      <c r="B366" s="196"/>
      <c r="C366" s="196"/>
      <c r="D366" s="196"/>
      <c r="E366" s="505"/>
      <c r="F366" s="505"/>
      <c r="G366" s="494"/>
      <c r="H366" s="1055"/>
      <c r="I366" s="1055"/>
      <c r="J366" s="494"/>
      <c r="K366" s="494"/>
      <c r="L366" s="196"/>
    </row>
    <row r="367" spans="1:13">
      <c r="A367" s="762"/>
      <c r="B367" s="196"/>
      <c r="C367" s="196"/>
      <c r="D367" s="196"/>
      <c r="E367" s="505"/>
      <c r="F367" s="505"/>
      <c r="G367" s="494"/>
      <c r="H367" s="1055"/>
      <c r="I367" s="1055"/>
      <c r="J367" s="494"/>
      <c r="K367" s="494"/>
      <c r="L367" s="196"/>
    </row>
    <row r="368" spans="1:13">
      <c r="A368" s="762"/>
      <c r="B368" s="196"/>
      <c r="C368" s="196"/>
      <c r="D368" s="196"/>
      <c r="E368" s="505"/>
      <c r="F368" s="505"/>
      <c r="G368" s="494"/>
      <c r="H368" s="1055"/>
      <c r="I368" s="1055"/>
      <c r="J368" s="494"/>
      <c r="K368" s="494"/>
      <c r="L368" s="196"/>
    </row>
    <row r="369" spans="1:12">
      <c r="A369" s="762"/>
      <c r="B369" s="196"/>
      <c r="C369" s="196"/>
      <c r="D369" s="196"/>
      <c r="E369" s="505"/>
      <c r="F369" s="505"/>
      <c r="G369" s="494"/>
      <c r="H369" s="1055"/>
      <c r="I369" s="1055"/>
      <c r="J369" s="494"/>
      <c r="K369" s="494"/>
      <c r="L369" s="196"/>
    </row>
    <row r="370" spans="1:12">
      <c r="A370" s="762"/>
      <c r="B370" s="196"/>
      <c r="C370" s="196"/>
      <c r="D370" s="196"/>
      <c r="E370" s="505"/>
      <c r="F370" s="505"/>
      <c r="G370" s="494"/>
      <c r="H370" s="1055"/>
      <c r="I370" s="1055"/>
      <c r="J370" s="494"/>
      <c r="K370" s="494"/>
      <c r="L370" s="196"/>
    </row>
    <row r="371" spans="1:12">
      <c r="A371" s="762"/>
      <c r="B371" s="196"/>
      <c r="C371" s="196"/>
      <c r="D371" s="196"/>
      <c r="E371" s="505"/>
      <c r="F371" s="505"/>
      <c r="G371" s="494"/>
      <c r="H371" s="1055"/>
      <c r="I371" s="1055"/>
      <c r="J371" s="494"/>
      <c r="K371" s="494"/>
      <c r="L371" s="196"/>
    </row>
    <row r="372" spans="1:12">
      <c r="A372" s="762"/>
      <c r="B372" s="196"/>
      <c r="C372" s="196"/>
      <c r="D372" s="196"/>
      <c r="E372" s="505"/>
      <c r="F372" s="505"/>
      <c r="G372" s="494"/>
      <c r="H372" s="1055"/>
      <c r="I372" s="1055"/>
      <c r="J372" s="494"/>
      <c r="K372" s="494"/>
      <c r="L372" s="196"/>
    </row>
    <row r="373" spans="1:12">
      <c r="A373" s="762"/>
      <c r="B373" s="196"/>
      <c r="C373" s="196"/>
      <c r="D373" s="196"/>
      <c r="E373" s="505"/>
      <c r="F373" s="505"/>
      <c r="G373" s="494"/>
      <c r="H373" s="1055"/>
      <c r="I373" s="1055"/>
      <c r="J373" s="494"/>
      <c r="K373" s="494"/>
      <c r="L373" s="196"/>
    </row>
    <row r="374" spans="1:12">
      <c r="A374" s="762"/>
      <c r="B374" s="196"/>
      <c r="C374" s="196"/>
      <c r="D374" s="196"/>
      <c r="E374" s="196"/>
      <c r="F374" s="196"/>
      <c r="G374" s="196"/>
      <c r="H374" s="1027"/>
      <c r="I374" s="1027"/>
      <c r="J374" s="196"/>
      <c r="K374" s="196"/>
      <c r="L374" s="196"/>
    </row>
    <row r="375" spans="1:12">
      <c r="A375" s="762"/>
      <c r="B375" s="196"/>
      <c r="C375" s="196"/>
      <c r="D375" s="196"/>
      <c r="E375" s="196"/>
      <c r="F375" s="196"/>
      <c r="G375" s="196"/>
      <c r="H375" s="1027"/>
      <c r="I375" s="1027"/>
      <c r="J375" s="196"/>
      <c r="K375" s="196"/>
      <c r="L375" s="196"/>
    </row>
    <row r="376" spans="1:12">
      <c r="A376" s="1006"/>
      <c r="B376" s="204"/>
      <c r="C376" s="204"/>
      <c r="D376" s="204"/>
      <c r="E376" s="204"/>
      <c r="F376" s="204"/>
      <c r="G376" s="204"/>
      <c r="H376" s="1039"/>
      <c r="I376" s="1039"/>
      <c r="J376" s="204"/>
      <c r="K376" s="204"/>
    </row>
    <row r="377" spans="1:12">
      <c r="A377" s="1006"/>
      <c r="B377" s="204"/>
      <c r="C377" s="204"/>
      <c r="D377" s="204"/>
      <c r="E377" s="204"/>
      <c r="F377" s="204"/>
      <c r="G377" s="204"/>
      <c r="H377" s="1039"/>
      <c r="I377" s="1039"/>
      <c r="J377" s="204"/>
      <c r="K377" s="204"/>
    </row>
    <row r="378" spans="1:12">
      <c r="A378" s="1006"/>
      <c r="B378" s="204"/>
      <c r="C378" s="204"/>
      <c r="D378" s="204"/>
      <c r="E378" s="204"/>
      <c r="F378" s="204"/>
      <c r="G378" s="204"/>
      <c r="H378" s="1039"/>
      <c r="I378" s="1039"/>
      <c r="J378" s="204"/>
      <c r="K378" s="204"/>
    </row>
    <row r="379" spans="1:12">
      <c r="A379" s="1006"/>
      <c r="B379" s="204"/>
      <c r="C379" s="204"/>
      <c r="D379" s="204"/>
      <c r="E379" s="204"/>
      <c r="F379" s="204"/>
      <c r="G379" s="204"/>
      <c r="H379" s="1039"/>
      <c r="I379" s="1039"/>
      <c r="J379" s="204"/>
      <c r="K379" s="204"/>
    </row>
    <row r="380" spans="1:12">
      <c r="A380" s="1006"/>
      <c r="B380" s="204"/>
      <c r="C380" s="204"/>
      <c r="D380" s="204"/>
      <c r="E380" s="204"/>
      <c r="F380" s="204"/>
      <c r="G380" s="204"/>
      <c r="H380" s="1039"/>
      <c r="I380" s="1039"/>
      <c r="J380" s="204"/>
      <c r="K380" s="204"/>
    </row>
    <row r="381" spans="1:12">
      <c r="A381" s="1006"/>
      <c r="B381" s="204"/>
      <c r="C381" s="204"/>
      <c r="D381" s="204"/>
      <c r="E381" s="204"/>
      <c r="F381" s="204"/>
      <c r="G381" s="204"/>
      <c r="H381" s="1039"/>
      <c r="I381" s="1039"/>
      <c r="J381" s="204"/>
      <c r="K381" s="204"/>
    </row>
    <row r="382" spans="1:12">
      <c r="A382" s="1006"/>
      <c r="B382" s="204"/>
      <c r="C382" s="204"/>
      <c r="D382" s="204"/>
      <c r="E382" s="204"/>
      <c r="F382" s="204"/>
      <c r="G382" s="204"/>
      <c r="H382" s="1039"/>
      <c r="I382" s="1039"/>
      <c r="J382" s="204"/>
      <c r="K382" s="204"/>
    </row>
    <row r="383" spans="1:12">
      <c r="A383" s="1006"/>
      <c r="B383" s="204"/>
      <c r="C383" s="204"/>
      <c r="D383" s="204"/>
      <c r="E383" s="204"/>
      <c r="F383" s="204"/>
      <c r="G383" s="204"/>
      <c r="H383" s="1039"/>
      <c r="I383" s="1039"/>
      <c r="J383" s="204"/>
      <c r="K383" s="204"/>
    </row>
    <row r="384" spans="1:12">
      <c r="A384" s="1006"/>
      <c r="B384" s="204"/>
      <c r="C384" s="204"/>
      <c r="D384" s="204"/>
      <c r="E384" s="204"/>
      <c r="F384" s="204"/>
      <c r="G384" s="204"/>
      <c r="H384" s="1039"/>
      <c r="I384" s="1039"/>
      <c r="J384" s="204"/>
      <c r="K384" s="204"/>
    </row>
  </sheetData>
  <mergeCells count="25">
    <mergeCell ref="A1:B1"/>
    <mergeCell ref="E112:I112"/>
    <mergeCell ref="K2:L2"/>
    <mergeCell ref="A5:L5"/>
    <mergeCell ref="E316:I316"/>
    <mergeCell ref="A6:J6"/>
    <mergeCell ref="K1:L1"/>
    <mergeCell ref="A3:L3"/>
    <mergeCell ref="A4:L4"/>
    <mergeCell ref="E10:I10"/>
    <mergeCell ref="E23:I23"/>
    <mergeCell ref="E45:I45"/>
    <mergeCell ref="E67:I67"/>
    <mergeCell ref="E89:I89"/>
    <mergeCell ref="E205:I205"/>
    <mergeCell ref="E135:I135"/>
    <mergeCell ref="L156:L157"/>
    <mergeCell ref="E182:I182"/>
    <mergeCell ref="E161:I161"/>
    <mergeCell ref="E341:H341"/>
    <mergeCell ref="E338:H338"/>
    <mergeCell ref="E229:I229"/>
    <mergeCell ref="E250:I250"/>
    <mergeCell ref="E272:I272"/>
    <mergeCell ref="E294:I294"/>
  </mergeCells>
  <pageMargins left="7.874015748031496E-2" right="7.874015748031496E-2" top="0.70866141732283472" bottom="0.15748031496062992" header="0.31496062992125984" footer="0.31496062992125984"/>
  <pageSetup paperSize="9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9"/>
  <sheetViews>
    <sheetView view="pageBreakPreview" topLeftCell="A373" zoomScale="140" zoomScaleNormal="120" zoomScaleSheetLayoutView="140" workbookViewId="0">
      <selection activeCell="B356" sqref="B356:C356"/>
    </sheetView>
  </sheetViews>
  <sheetFormatPr defaultColWidth="9" defaultRowHeight="24"/>
  <cols>
    <col min="1" max="1" width="3.7109375" style="178" customWidth="1"/>
    <col min="2" max="2" width="29.5703125" style="178" customWidth="1"/>
    <col min="3" max="3" width="19.28515625" style="178" customWidth="1"/>
    <col min="4" max="4" width="13.7109375" style="178" customWidth="1"/>
    <col min="5" max="5" width="6.5703125" style="925" customWidth="1"/>
    <col min="6" max="6" width="8.28515625" style="178" customWidth="1"/>
    <col min="7" max="9" width="8.42578125" style="178" customWidth="1"/>
    <col min="10" max="10" width="11.5703125" style="178" customWidth="1"/>
    <col min="11" max="11" width="16.140625" style="178" customWidth="1"/>
    <col min="12" max="12" width="6.42578125" style="585" customWidth="1"/>
    <col min="13" max="13" width="9" style="454"/>
    <col min="14" max="16384" width="9" style="178"/>
  </cols>
  <sheetData>
    <row r="1" spans="1:15">
      <c r="A1" s="395"/>
      <c r="B1" s="392"/>
      <c r="C1" s="392"/>
      <c r="D1" s="392"/>
      <c r="F1" s="392"/>
      <c r="G1" s="392"/>
      <c r="H1" s="392"/>
      <c r="I1" s="800"/>
      <c r="J1" s="392"/>
      <c r="K1" s="1887" t="s">
        <v>2655</v>
      </c>
      <c r="L1" s="1888"/>
      <c r="N1" s="178" t="s">
        <v>428</v>
      </c>
    </row>
    <row r="2" spans="1:15">
      <c r="A2" s="1859" t="s">
        <v>272</v>
      </c>
      <c r="B2" s="1859"/>
      <c r="C2" s="1859"/>
      <c r="D2" s="1859"/>
      <c r="E2" s="1859"/>
      <c r="F2" s="1859"/>
      <c r="G2" s="1859"/>
      <c r="H2" s="1859"/>
      <c r="I2" s="1859"/>
      <c r="J2" s="1859"/>
      <c r="K2" s="1859"/>
      <c r="L2" s="1859"/>
      <c r="O2" s="178" t="s">
        <v>429</v>
      </c>
    </row>
    <row r="3" spans="1:15">
      <c r="A3" s="1859" t="s">
        <v>2656</v>
      </c>
      <c r="B3" s="1859"/>
      <c r="C3" s="1859"/>
      <c r="D3" s="1859"/>
      <c r="E3" s="1859"/>
      <c r="F3" s="1859"/>
      <c r="G3" s="1859"/>
      <c r="H3" s="1859"/>
      <c r="I3" s="1859"/>
      <c r="J3" s="1859"/>
      <c r="K3" s="1859"/>
      <c r="L3" s="1859"/>
      <c r="N3" s="177" t="s">
        <v>430</v>
      </c>
    </row>
    <row r="4" spans="1:15">
      <c r="A4" s="1859" t="s">
        <v>273</v>
      </c>
      <c r="B4" s="1859"/>
      <c r="C4" s="1859"/>
      <c r="D4" s="1859"/>
      <c r="E4" s="1859"/>
      <c r="F4" s="1859"/>
      <c r="G4" s="1859"/>
      <c r="H4" s="1859"/>
      <c r="I4" s="1859"/>
      <c r="J4" s="1859"/>
      <c r="K4" s="1859"/>
      <c r="L4" s="1859"/>
      <c r="N4" s="177"/>
      <c r="O4" s="178" t="s">
        <v>431</v>
      </c>
    </row>
    <row r="5" spans="1:15">
      <c r="A5" s="75" t="s">
        <v>1595</v>
      </c>
      <c r="B5" s="177"/>
      <c r="C5" s="177"/>
      <c r="D5" s="177"/>
      <c r="E5" s="920"/>
      <c r="F5" s="177"/>
      <c r="G5" s="177"/>
      <c r="H5" s="177"/>
      <c r="I5" s="177"/>
      <c r="J5" s="177"/>
      <c r="K5" s="177"/>
      <c r="L5" s="807"/>
      <c r="N5" s="177" t="s">
        <v>432</v>
      </c>
    </row>
    <row r="6" spans="1:15">
      <c r="A6" s="177" t="s">
        <v>1594</v>
      </c>
      <c r="B6" s="177"/>
      <c r="C6" s="177"/>
      <c r="D6" s="177"/>
      <c r="E6" s="920"/>
      <c r="F6" s="177"/>
      <c r="G6" s="177"/>
      <c r="H6" s="177"/>
      <c r="I6" s="177"/>
      <c r="J6" s="177"/>
      <c r="K6" s="177"/>
      <c r="L6" s="807"/>
      <c r="N6" s="177"/>
      <c r="O6" s="178" t="s">
        <v>433</v>
      </c>
    </row>
    <row r="7" spans="1:15">
      <c r="A7" s="177" t="s">
        <v>1052</v>
      </c>
      <c r="B7" s="177"/>
      <c r="C7" s="177"/>
      <c r="D7" s="177"/>
      <c r="E7" s="920"/>
      <c r="F7" s="177"/>
      <c r="G7" s="177"/>
      <c r="H7" s="177"/>
      <c r="I7" s="177"/>
      <c r="J7" s="177"/>
      <c r="K7" s="177"/>
      <c r="L7" s="807"/>
      <c r="N7" s="177" t="s">
        <v>434</v>
      </c>
    </row>
    <row r="8" spans="1:15">
      <c r="A8" s="178" t="s">
        <v>274</v>
      </c>
      <c r="B8" s="1389" t="s">
        <v>3720</v>
      </c>
    </row>
    <row r="9" spans="1:15">
      <c r="A9" s="179"/>
      <c r="B9" s="179"/>
      <c r="C9" s="179"/>
      <c r="D9" s="180" t="s">
        <v>278</v>
      </c>
      <c r="E9" s="1884" t="s">
        <v>279</v>
      </c>
      <c r="F9" s="1885"/>
      <c r="G9" s="1885"/>
      <c r="H9" s="1885"/>
      <c r="I9" s="1886"/>
      <c r="J9" s="180" t="s">
        <v>281</v>
      </c>
      <c r="K9" s="180" t="s">
        <v>283</v>
      </c>
      <c r="L9" s="808" t="s">
        <v>721</v>
      </c>
    </row>
    <row r="10" spans="1:15">
      <c r="A10" s="182" t="s">
        <v>276</v>
      </c>
      <c r="B10" s="182" t="s">
        <v>95</v>
      </c>
      <c r="C10" s="182" t="s">
        <v>277</v>
      </c>
      <c r="D10" s="183" t="s">
        <v>286</v>
      </c>
      <c r="E10" s="180">
        <v>2561</v>
      </c>
      <c r="F10" s="180">
        <v>2562</v>
      </c>
      <c r="G10" s="180">
        <v>2563</v>
      </c>
      <c r="H10" s="180">
        <v>2564</v>
      </c>
      <c r="I10" s="180">
        <v>2565</v>
      </c>
      <c r="J10" s="182" t="s">
        <v>282</v>
      </c>
      <c r="K10" s="182" t="s">
        <v>284</v>
      </c>
      <c r="L10" s="809" t="s">
        <v>329</v>
      </c>
    </row>
    <row r="11" spans="1:15">
      <c r="A11" s="182"/>
      <c r="B11" s="182"/>
      <c r="C11" s="182"/>
      <c r="D11" s="182" t="s">
        <v>287</v>
      </c>
      <c r="E11" s="184" t="s">
        <v>280</v>
      </c>
      <c r="F11" s="184" t="s">
        <v>280</v>
      </c>
      <c r="G11" s="184" t="s">
        <v>280</v>
      </c>
      <c r="H11" s="184" t="s">
        <v>280</v>
      </c>
      <c r="I11" s="184" t="s">
        <v>280</v>
      </c>
      <c r="J11" s="182"/>
      <c r="K11" s="182"/>
      <c r="L11" s="809" t="s">
        <v>330</v>
      </c>
    </row>
    <row r="12" spans="1:15" s="857" customFormat="1">
      <c r="A12" s="78">
        <v>1</v>
      </c>
      <c r="B12" s="110" t="s">
        <v>575</v>
      </c>
      <c r="C12" s="100" t="s">
        <v>1081</v>
      </c>
      <c r="D12" s="191" t="s">
        <v>289</v>
      </c>
      <c r="E12" s="161" t="s">
        <v>97</v>
      </c>
      <c r="F12" s="161" t="s">
        <v>97</v>
      </c>
      <c r="G12" s="161">
        <v>3000</v>
      </c>
      <c r="H12" s="161">
        <v>3000</v>
      </c>
      <c r="I12" s="161">
        <v>3000</v>
      </c>
      <c r="J12" s="191" t="s">
        <v>981</v>
      </c>
      <c r="K12" s="274" t="s">
        <v>738</v>
      </c>
      <c r="L12" s="584" t="s">
        <v>1074</v>
      </c>
      <c r="M12" s="856"/>
    </row>
    <row r="13" spans="1:15" s="857" customFormat="1">
      <c r="A13" s="80"/>
      <c r="B13" s="54" t="s">
        <v>3694</v>
      </c>
      <c r="C13" s="42" t="s">
        <v>1082</v>
      </c>
      <c r="D13" s="202"/>
      <c r="E13" s="143"/>
      <c r="F13" s="202"/>
      <c r="G13" s="143"/>
      <c r="H13" s="143"/>
      <c r="I13" s="143"/>
      <c r="J13" s="202" t="s">
        <v>991</v>
      </c>
      <c r="K13" s="275" t="s">
        <v>966</v>
      </c>
      <c r="L13" s="149" t="s">
        <v>842</v>
      </c>
      <c r="M13" s="860"/>
    </row>
    <row r="14" spans="1:15">
      <c r="A14" s="79">
        <v>2</v>
      </c>
      <c r="B14" s="110" t="s">
        <v>575</v>
      </c>
      <c r="C14" s="100" t="s">
        <v>1081</v>
      </c>
      <c r="D14" s="191" t="s">
        <v>289</v>
      </c>
      <c r="E14" s="161" t="s">
        <v>97</v>
      </c>
      <c r="F14" s="161" t="s">
        <v>97</v>
      </c>
      <c r="G14" s="161">
        <v>3000</v>
      </c>
      <c r="H14" s="161">
        <v>3000</v>
      </c>
      <c r="I14" s="161">
        <v>3000</v>
      </c>
      <c r="J14" s="191" t="s">
        <v>981</v>
      </c>
      <c r="K14" s="274" t="s">
        <v>738</v>
      </c>
      <c r="L14" s="584" t="s">
        <v>1074</v>
      </c>
      <c r="N14" s="178" t="s">
        <v>2085</v>
      </c>
    </row>
    <row r="15" spans="1:15">
      <c r="A15" s="193"/>
      <c r="B15" s="54" t="s">
        <v>3695</v>
      </c>
      <c r="C15" s="42" t="s">
        <v>1082</v>
      </c>
      <c r="D15" s="202"/>
      <c r="E15" s="143"/>
      <c r="F15" s="202"/>
      <c r="G15" s="143"/>
      <c r="H15" s="143"/>
      <c r="I15" s="143"/>
      <c r="J15" s="202" t="s">
        <v>991</v>
      </c>
      <c r="K15" s="275" t="s">
        <v>966</v>
      </c>
      <c r="L15" s="149" t="s">
        <v>842</v>
      </c>
    </row>
    <row r="16" spans="1:15" s="857" customFormat="1">
      <c r="A16" s="78">
        <v>3</v>
      </c>
      <c r="B16" s="192" t="s">
        <v>2045</v>
      </c>
      <c r="C16" s="100" t="s">
        <v>583</v>
      </c>
      <c r="D16" s="191" t="s">
        <v>983</v>
      </c>
      <c r="E16" s="161" t="s">
        <v>97</v>
      </c>
      <c r="F16" s="190">
        <v>3000</v>
      </c>
      <c r="G16" s="190">
        <v>2000</v>
      </c>
      <c r="H16" s="190">
        <v>2000</v>
      </c>
      <c r="I16" s="190">
        <v>2000</v>
      </c>
      <c r="J16" s="190" t="s">
        <v>820</v>
      </c>
      <c r="K16" s="276" t="s">
        <v>2075</v>
      </c>
      <c r="L16" s="584" t="s">
        <v>1074</v>
      </c>
      <c r="M16" s="865"/>
      <c r="N16" s="857">
        <f>1295000+45000</f>
        <v>1340000</v>
      </c>
    </row>
    <row r="17" spans="1:22" s="857" customFormat="1">
      <c r="A17" s="80"/>
      <c r="B17" s="203" t="s">
        <v>526</v>
      </c>
      <c r="C17" s="42" t="s">
        <v>867</v>
      </c>
      <c r="D17" s="202"/>
      <c r="E17" s="143"/>
      <c r="F17" s="202"/>
      <c r="G17" s="202"/>
      <c r="H17" s="202"/>
      <c r="I17" s="202"/>
      <c r="J17" s="202" t="s">
        <v>768</v>
      </c>
      <c r="K17" s="277" t="s">
        <v>2076</v>
      </c>
      <c r="L17" s="149" t="s">
        <v>1079</v>
      </c>
      <c r="M17" s="863"/>
    </row>
    <row r="18" spans="1:22" s="864" customFormat="1">
      <c r="A18" s="78">
        <v>4</v>
      </c>
      <c r="B18" s="123" t="s">
        <v>3696</v>
      </c>
      <c r="C18" s="114" t="s">
        <v>3141</v>
      </c>
      <c r="D18" s="191" t="s">
        <v>983</v>
      </c>
      <c r="E18" s="161" t="s">
        <v>97</v>
      </c>
      <c r="F18" s="190">
        <v>50000</v>
      </c>
      <c r="G18" s="190">
        <v>50000</v>
      </c>
      <c r="H18" s="190">
        <v>50000</v>
      </c>
      <c r="I18" s="190">
        <v>50000</v>
      </c>
      <c r="J18" s="191" t="s">
        <v>932</v>
      </c>
      <c r="K18" s="192" t="s">
        <v>2033</v>
      </c>
      <c r="L18" s="584" t="s">
        <v>1074</v>
      </c>
      <c r="M18" s="874"/>
      <c r="N18" s="869"/>
      <c r="O18" s="866" t="s">
        <v>2515</v>
      </c>
      <c r="P18" s="859"/>
      <c r="Q18" s="858"/>
      <c r="R18" s="858"/>
      <c r="S18" s="858"/>
      <c r="T18" s="858"/>
      <c r="U18" s="858" t="s">
        <v>768</v>
      </c>
      <c r="V18" s="878"/>
    </row>
    <row r="19" spans="1:22" s="864" customFormat="1">
      <c r="A19" s="80"/>
      <c r="B19" s="124" t="s">
        <v>3697</v>
      </c>
      <c r="C19" s="102" t="s">
        <v>3142</v>
      </c>
      <c r="D19" s="202"/>
      <c r="E19" s="143"/>
      <c r="F19" s="202"/>
      <c r="G19" s="202"/>
      <c r="H19" s="202"/>
      <c r="I19" s="202"/>
      <c r="J19" s="202" t="s">
        <v>942</v>
      </c>
      <c r="K19" s="203" t="s">
        <v>2034</v>
      </c>
      <c r="L19" s="149" t="s">
        <v>1079</v>
      </c>
      <c r="M19" s="879"/>
      <c r="N19" s="864" t="s">
        <v>2124</v>
      </c>
    </row>
    <row r="20" spans="1:22" s="864" customFormat="1">
      <c r="A20" s="919"/>
      <c r="B20" s="111"/>
      <c r="C20" s="833"/>
      <c r="D20" s="242"/>
      <c r="E20" s="762"/>
      <c r="F20" s="204"/>
      <c r="G20" s="196"/>
      <c r="H20" s="204"/>
      <c r="I20" s="196"/>
      <c r="J20" s="196"/>
      <c r="K20" s="204"/>
      <c r="L20" s="813"/>
      <c r="M20" s="879"/>
    </row>
    <row r="21" spans="1:22" s="864" customFormat="1">
      <c r="A21" s="1657"/>
      <c r="B21" s="111"/>
      <c r="C21" s="833"/>
      <c r="D21" s="242"/>
      <c r="E21" s="762"/>
      <c r="F21" s="204"/>
      <c r="G21" s="196"/>
      <c r="H21" s="204"/>
      <c r="I21" s="196"/>
      <c r="J21" s="196"/>
      <c r="K21" s="204"/>
      <c r="L21" s="813"/>
      <c r="M21" s="879"/>
    </row>
    <row r="22" spans="1:22" s="864" customFormat="1">
      <c r="A22" s="1545"/>
      <c r="B22" s="111"/>
      <c r="C22" s="833"/>
      <c r="D22" s="242"/>
      <c r="E22" s="762"/>
      <c r="F22" s="204"/>
      <c r="G22" s="196"/>
      <c r="H22" s="204"/>
      <c r="I22" s="196"/>
      <c r="J22" s="196"/>
      <c r="K22" s="204"/>
      <c r="L22" s="813"/>
      <c r="M22" s="879"/>
    </row>
    <row r="23" spans="1:22" s="864" customFormat="1" ht="23.25">
      <c r="A23" s="872"/>
      <c r="B23" s="873"/>
      <c r="C23" s="873"/>
      <c r="D23" s="872"/>
      <c r="E23" s="872"/>
      <c r="F23" s="872"/>
      <c r="G23" s="872"/>
      <c r="H23" s="872"/>
      <c r="I23" s="872"/>
      <c r="J23" s="872"/>
      <c r="K23" s="873"/>
      <c r="L23" s="1619">
        <v>122</v>
      </c>
      <c r="M23" s="874"/>
    </row>
    <row r="24" spans="1:22" s="864" customFormat="1">
      <c r="A24" s="179"/>
      <c r="B24" s="179"/>
      <c r="C24" s="179"/>
      <c r="D24" s="180" t="s">
        <v>278</v>
      </c>
      <c r="E24" s="1884" t="s">
        <v>279</v>
      </c>
      <c r="F24" s="1885"/>
      <c r="G24" s="1885"/>
      <c r="H24" s="1885"/>
      <c r="I24" s="1886"/>
      <c r="J24" s="180" t="s">
        <v>281</v>
      </c>
      <c r="K24" s="180" t="s">
        <v>283</v>
      </c>
      <c r="L24" s="808" t="s">
        <v>721</v>
      </c>
      <c r="M24" s="874"/>
    </row>
    <row r="25" spans="1:22" s="864" customFormat="1">
      <c r="A25" s="182" t="s">
        <v>276</v>
      </c>
      <c r="B25" s="182" t="s">
        <v>95</v>
      </c>
      <c r="C25" s="182" t="s">
        <v>277</v>
      </c>
      <c r="D25" s="183" t="s">
        <v>286</v>
      </c>
      <c r="E25" s="180">
        <v>2561</v>
      </c>
      <c r="F25" s="180">
        <v>2562</v>
      </c>
      <c r="G25" s="180">
        <v>2563</v>
      </c>
      <c r="H25" s="180">
        <v>2564</v>
      </c>
      <c r="I25" s="180">
        <v>2565</v>
      </c>
      <c r="J25" s="182" t="s">
        <v>282</v>
      </c>
      <c r="K25" s="182" t="s">
        <v>284</v>
      </c>
      <c r="L25" s="809" t="s">
        <v>329</v>
      </c>
      <c r="M25" s="873"/>
    </row>
    <row r="26" spans="1:22" s="864" customFormat="1">
      <c r="A26" s="182"/>
      <c r="B26" s="182"/>
      <c r="C26" s="182"/>
      <c r="D26" s="182" t="s">
        <v>287</v>
      </c>
      <c r="E26" s="184" t="s">
        <v>280</v>
      </c>
      <c r="F26" s="184" t="s">
        <v>280</v>
      </c>
      <c r="G26" s="184" t="s">
        <v>280</v>
      </c>
      <c r="H26" s="184" t="s">
        <v>280</v>
      </c>
      <c r="I26" s="184" t="s">
        <v>280</v>
      </c>
      <c r="J26" s="182"/>
      <c r="K26" s="182"/>
      <c r="L26" s="809" t="s">
        <v>330</v>
      </c>
      <c r="M26" s="873"/>
    </row>
    <row r="27" spans="1:22" s="864" customFormat="1" ht="21.75">
      <c r="A27" s="45">
        <v>5</v>
      </c>
      <c r="B27" s="164" t="s">
        <v>2614</v>
      </c>
      <c r="C27" s="929" t="s">
        <v>2601</v>
      </c>
      <c r="D27" s="1367" t="s">
        <v>740</v>
      </c>
      <c r="E27" s="45" t="s">
        <v>97</v>
      </c>
      <c r="F27" s="161">
        <v>3000</v>
      </c>
      <c r="G27" s="161">
        <v>2000</v>
      </c>
      <c r="H27" s="161">
        <v>2000</v>
      </c>
      <c r="I27" s="161">
        <v>2000</v>
      </c>
      <c r="J27" s="45" t="s">
        <v>795</v>
      </c>
      <c r="K27" s="929" t="s">
        <v>2602</v>
      </c>
      <c r="L27" s="1372" t="s">
        <v>1862</v>
      </c>
      <c r="M27" s="874"/>
    </row>
    <row r="28" spans="1:22" s="864" customFormat="1" ht="21.75">
      <c r="A28" s="46"/>
      <c r="B28" s="157"/>
      <c r="C28" s="748" t="s">
        <v>2615</v>
      </c>
      <c r="D28" s="48"/>
      <c r="E28" s="46"/>
      <c r="F28" s="762"/>
      <c r="G28" s="46"/>
      <c r="H28" s="46"/>
      <c r="I28" s="46"/>
      <c r="J28" s="46" t="s">
        <v>526</v>
      </c>
      <c r="K28" s="20" t="s">
        <v>2616</v>
      </c>
      <c r="L28" s="949"/>
      <c r="M28" s="874"/>
    </row>
    <row r="29" spans="1:22" s="864" customFormat="1" ht="21.75">
      <c r="A29" s="143"/>
      <c r="B29" s="160"/>
      <c r="C29" s="749" t="s">
        <v>2617</v>
      </c>
      <c r="D29" s="47"/>
      <c r="E29" s="143"/>
      <c r="F29" s="147"/>
      <c r="G29" s="143"/>
      <c r="H29" s="143"/>
      <c r="I29" s="143"/>
      <c r="J29" s="143" t="s">
        <v>768</v>
      </c>
      <c r="K29" s="751" t="s">
        <v>2618</v>
      </c>
      <c r="L29" s="950"/>
      <c r="M29" s="874"/>
    </row>
    <row r="30" spans="1:22">
      <c r="A30" s="45">
        <v>6</v>
      </c>
      <c r="B30" s="164" t="s">
        <v>2600</v>
      </c>
      <c r="C30" s="929" t="s">
        <v>2601</v>
      </c>
      <c r="D30" s="1367" t="s">
        <v>740</v>
      </c>
      <c r="E30" s="45" t="s">
        <v>97</v>
      </c>
      <c r="F30" s="713">
        <v>3000</v>
      </c>
      <c r="G30" s="161">
        <v>2000</v>
      </c>
      <c r="H30" s="161">
        <v>3000</v>
      </c>
      <c r="I30" s="161">
        <v>3000</v>
      </c>
      <c r="J30" s="45" t="s">
        <v>795</v>
      </c>
      <c r="K30" s="930" t="s">
        <v>2602</v>
      </c>
      <c r="L30" s="1372" t="s">
        <v>1862</v>
      </c>
    </row>
    <row r="31" spans="1:22">
      <c r="A31" s="46"/>
      <c r="B31" s="157" t="s">
        <v>2603</v>
      </c>
      <c r="C31" s="748" t="s">
        <v>2604</v>
      </c>
      <c r="D31" s="48"/>
      <c r="E31" s="46"/>
      <c r="F31" s="762"/>
      <c r="G31" s="46"/>
      <c r="H31" s="46"/>
      <c r="I31" s="46"/>
      <c r="J31" s="46" t="s">
        <v>526</v>
      </c>
      <c r="K31" s="748" t="s">
        <v>2605</v>
      </c>
      <c r="L31" s="949"/>
    </row>
    <row r="32" spans="1:22">
      <c r="A32" s="143"/>
      <c r="B32" s="160"/>
      <c r="C32" s="749" t="s">
        <v>2606</v>
      </c>
      <c r="D32" s="47"/>
      <c r="E32" s="143"/>
      <c r="F32" s="147"/>
      <c r="G32" s="143"/>
      <c r="H32" s="143"/>
      <c r="I32" s="143"/>
      <c r="J32" s="143" t="s">
        <v>768</v>
      </c>
      <c r="K32" s="749" t="s">
        <v>2607</v>
      </c>
      <c r="L32" s="950"/>
      <c r="M32" s="916"/>
    </row>
    <row r="33" spans="1:22" s="1090" customFormat="1" ht="21.75">
      <c r="A33" s="45">
        <v>7</v>
      </c>
      <c r="B33" s="164" t="s">
        <v>2608</v>
      </c>
      <c r="C33" s="929" t="s">
        <v>2601</v>
      </c>
      <c r="D33" s="934" t="s">
        <v>624</v>
      </c>
      <c r="E33" s="45" t="s">
        <v>97</v>
      </c>
      <c r="F33" s="161">
        <v>2000</v>
      </c>
      <c r="G33" s="161">
        <v>2000</v>
      </c>
      <c r="H33" s="161">
        <v>2000</v>
      </c>
      <c r="I33" s="161">
        <v>2000</v>
      </c>
      <c r="J33" s="45" t="s">
        <v>795</v>
      </c>
      <c r="K33" s="929" t="s">
        <v>2602</v>
      </c>
      <c r="L33" s="584" t="s">
        <v>841</v>
      </c>
      <c r="M33" s="196"/>
    </row>
    <row r="34" spans="1:22" s="1090" customFormat="1" ht="21.75">
      <c r="A34" s="46"/>
      <c r="B34" s="157" t="s">
        <v>2609</v>
      </c>
      <c r="C34" s="46" t="s">
        <v>2610</v>
      </c>
      <c r="D34" s="48"/>
      <c r="E34" s="46"/>
      <c r="F34" s="46"/>
      <c r="G34" s="46"/>
      <c r="H34" s="46"/>
      <c r="I34" s="46"/>
      <c r="J34" s="46" t="s">
        <v>526</v>
      </c>
      <c r="K34" s="748" t="s">
        <v>2611</v>
      </c>
      <c r="L34" s="815" t="s">
        <v>842</v>
      </c>
      <c r="M34" s="196"/>
    </row>
    <row r="35" spans="1:22">
      <c r="A35" s="143"/>
      <c r="B35" s="160"/>
      <c r="C35" s="160" t="s">
        <v>2612</v>
      </c>
      <c r="D35" s="47"/>
      <c r="E35" s="143"/>
      <c r="F35" s="143"/>
      <c r="G35" s="143"/>
      <c r="H35" s="143"/>
      <c r="I35" s="143"/>
      <c r="J35" s="143" t="s">
        <v>768</v>
      </c>
      <c r="K35" s="749" t="s">
        <v>2613</v>
      </c>
      <c r="L35" s="950"/>
      <c r="M35" s="542"/>
    </row>
    <row r="36" spans="1:22" s="864" customFormat="1">
      <c r="A36" s="78">
        <v>8</v>
      </c>
      <c r="B36" s="123" t="s">
        <v>934</v>
      </c>
      <c r="C36" s="819" t="s">
        <v>722</v>
      </c>
      <c r="D36" s="243" t="s">
        <v>938</v>
      </c>
      <c r="E36" s="161" t="s">
        <v>97</v>
      </c>
      <c r="F36" s="189">
        <v>50000</v>
      </c>
      <c r="G36" s="190">
        <v>50000</v>
      </c>
      <c r="H36" s="189">
        <v>50000</v>
      </c>
      <c r="I36" s="190">
        <v>50000</v>
      </c>
      <c r="J36" s="191" t="s">
        <v>943</v>
      </c>
      <c r="K36" s="192" t="s">
        <v>945</v>
      </c>
      <c r="L36" s="584" t="s">
        <v>1074</v>
      </c>
      <c r="M36" s="874"/>
      <c r="N36" s="870"/>
      <c r="O36" s="875" t="s">
        <v>2513</v>
      </c>
      <c r="P36" s="871"/>
      <c r="Q36" s="876"/>
      <c r="R36" s="868"/>
      <c r="S36" s="868"/>
      <c r="T36" s="868"/>
      <c r="U36" s="868" t="s">
        <v>526</v>
      </c>
      <c r="V36" s="877" t="s">
        <v>2514</v>
      </c>
    </row>
    <row r="37" spans="1:22">
      <c r="A37" s="80"/>
      <c r="B37" s="124" t="s">
        <v>935</v>
      </c>
      <c r="C37" s="821" t="s">
        <v>936</v>
      </c>
      <c r="D37" s="244" t="s">
        <v>939</v>
      </c>
      <c r="E37" s="143"/>
      <c r="F37" s="203"/>
      <c r="G37" s="202"/>
      <c r="H37" s="203"/>
      <c r="I37" s="202"/>
      <c r="J37" s="202" t="s">
        <v>944</v>
      </c>
      <c r="K37" s="203" t="s">
        <v>854</v>
      </c>
      <c r="L37" s="149" t="s">
        <v>1079</v>
      </c>
    </row>
    <row r="38" spans="1:22">
      <c r="A38" s="78">
        <v>9</v>
      </c>
      <c r="B38" s="110" t="s">
        <v>575</v>
      </c>
      <c r="C38" s="100" t="s">
        <v>1081</v>
      </c>
      <c r="D38" s="191" t="s">
        <v>805</v>
      </c>
      <c r="E38" s="161" t="s">
        <v>97</v>
      </c>
      <c r="F38" s="190">
        <v>10000</v>
      </c>
      <c r="G38" s="161" t="s">
        <v>97</v>
      </c>
      <c r="H38" s="161" t="s">
        <v>97</v>
      </c>
      <c r="I38" s="161" t="s">
        <v>97</v>
      </c>
      <c r="J38" s="191" t="s">
        <v>981</v>
      </c>
      <c r="K38" s="274" t="s">
        <v>738</v>
      </c>
      <c r="L38" s="584" t="s">
        <v>1074</v>
      </c>
      <c r="M38" s="1354"/>
    </row>
    <row r="39" spans="1:22">
      <c r="A39" s="80"/>
      <c r="B39" s="54" t="s">
        <v>576</v>
      </c>
      <c r="C39" s="42" t="s">
        <v>1082</v>
      </c>
      <c r="D39" s="202"/>
      <c r="E39" s="143"/>
      <c r="F39" s="202"/>
      <c r="G39" s="143"/>
      <c r="H39" s="143"/>
      <c r="I39" s="143"/>
      <c r="J39" s="202" t="s">
        <v>991</v>
      </c>
      <c r="K39" s="275" t="s">
        <v>966</v>
      </c>
      <c r="L39" s="149" t="s">
        <v>842</v>
      </c>
      <c r="M39" s="1354"/>
    </row>
    <row r="40" spans="1:22">
      <c r="A40" s="78">
        <v>10</v>
      </c>
      <c r="B40" s="123" t="s">
        <v>940</v>
      </c>
      <c r="C40" s="114" t="s">
        <v>604</v>
      </c>
      <c r="D40" s="243" t="s">
        <v>497</v>
      </c>
      <c r="E40" s="161" t="s">
        <v>97</v>
      </c>
      <c r="F40" s="189">
        <v>100000</v>
      </c>
      <c r="G40" s="190">
        <v>100000</v>
      </c>
      <c r="H40" s="190">
        <v>100000</v>
      </c>
      <c r="I40" s="189">
        <v>100000</v>
      </c>
      <c r="J40" s="191" t="s">
        <v>820</v>
      </c>
      <c r="K40" s="192" t="s">
        <v>946</v>
      </c>
      <c r="L40" s="584" t="s">
        <v>1074</v>
      </c>
    </row>
    <row r="41" spans="1:22">
      <c r="A41" s="80"/>
      <c r="B41" s="124" t="s">
        <v>941</v>
      </c>
      <c r="C41" s="102" t="s">
        <v>605</v>
      </c>
      <c r="D41" s="244"/>
      <c r="E41" s="143"/>
      <c r="F41" s="203"/>
      <c r="G41" s="202"/>
      <c r="H41" s="202"/>
      <c r="I41" s="203"/>
      <c r="J41" s="202" t="s">
        <v>768</v>
      </c>
      <c r="K41" s="203" t="s">
        <v>947</v>
      </c>
      <c r="L41" s="149" t="s">
        <v>1079</v>
      </c>
      <c r="M41" s="916"/>
    </row>
    <row r="42" spans="1:22">
      <c r="A42" s="78">
        <v>11</v>
      </c>
      <c r="B42" s="186" t="s">
        <v>2123</v>
      </c>
      <c r="C42" s="214" t="s">
        <v>606</v>
      </c>
      <c r="D42" s="660" t="s">
        <v>728</v>
      </c>
      <c r="E42" s="1026" t="s">
        <v>97</v>
      </c>
      <c r="F42" s="341">
        <v>130000</v>
      </c>
      <c r="G42" s="341">
        <v>130000</v>
      </c>
      <c r="H42" s="647">
        <v>130000</v>
      </c>
      <c r="I42" s="647">
        <v>130000</v>
      </c>
      <c r="J42" s="89" t="s">
        <v>827</v>
      </c>
      <c r="K42" s="82" t="s">
        <v>946</v>
      </c>
      <c r="L42" s="1110" t="s">
        <v>1074</v>
      </c>
      <c r="M42" s="916"/>
    </row>
    <row r="43" spans="1:22">
      <c r="A43" s="80"/>
      <c r="B43" s="194"/>
      <c r="C43" s="218" t="s">
        <v>607</v>
      </c>
      <c r="D43" s="1255"/>
      <c r="E43" s="98"/>
      <c r="F43" s="86"/>
      <c r="G43" s="86"/>
      <c r="H43" s="83"/>
      <c r="I43" s="83"/>
      <c r="J43" s="86" t="s">
        <v>975</v>
      </c>
      <c r="K43" s="139" t="s">
        <v>948</v>
      </c>
      <c r="L43" s="1089" t="s">
        <v>1079</v>
      </c>
      <c r="M43" s="542"/>
    </row>
    <row r="44" spans="1:22">
      <c r="A44" s="45">
        <v>12</v>
      </c>
      <c r="B44" s="188" t="s">
        <v>3143</v>
      </c>
      <c r="C44" s="214" t="s">
        <v>3145</v>
      </c>
      <c r="D44" s="343" t="s">
        <v>728</v>
      </c>
      <c r="E44" s="1026" t="s">
        <v>97</v>
      </c>
      <c r="F44" s="341">
        <v>3000</v>
      </c>
      <c r="G44" s="341">
        <v>3000</v>
      </c>
      <c r="H44" s="341">
        <v>3000</v>
      </c>
      <c r="I44" s="341">
        <v>3000</v>
      </c>
      <c r="J44" s="1091" t="s">
        <v>977</v>
      </c>
      <c r="K44" s="1092" t="s">
        <v>951</v>
      </c>
      <c r="L44" s="1110" t="s">
        <v>1074</v>
      </c>
      <c r="M44" s="1390"/>
    </row>
    <row r="45" spans="1:22">
      <c r="A45" s="143"/>
      <c r="B45" s="92" t="s">
        <v>3144</v>
      </c>
      <c r="C45" s="94" t="s">
        <v>3146</v>
      </c>
      <c r="D45" s="622"/>
      <c r="E45" s="98"/>
      <c r="F45" s="86"/>
      <c r="G45" s="86"/>
      <c r="H45" s="86"/>
      <c r="I45" s="86"/>
      <c r="J45" s="676" t="s">
        <v>978</v>
      </c>
      <c r="K45" s="1096" t="s">
        <v>980</v>
      </c>
      <c r="L45" s="1089" t="s">
        <v>1079</v>
      </c>
      <c r="M45" s="1390"/>
    </row>
    <row r="46" spans="1:22">
      <c r="A46" s="762"/>
      <c r="B46" s="222"/>
      <c r="C46" s="200"/>
      <c r="D46" s="530"/>
      <c r="E46" s="530"/>
      <c r="F46" s="81"/>
      <c r="G46" s="81"/>
      <c r="H46" s="81"/>
      <c r="I46" s="81"/>
      <c r="J46" s="18"/>
      <c r="K46" s="1572"/>
      <c r="L46" s="1373"/>
      <c r="M46" s="1656"/>
    </row>
    <row r="47" spans="1:22">
      <c r="A47" s="762"/>
      <c r="B47" s="222"/>
      <c r="C47" s="200"/>
      <c r="D47" s="530"/>
      <c r="E47" s="530"/>
      <c r="F47" s="81"/>
      <c r="G47" s="81"/>
      <c r="H47" s="81"/>
      <c r="I47" s="81"/>
      <c r="J47" s="18"/>
      <c r="K47" s="1572"/>
      <c r="L47" s="1573">
        <v>123</v>
      </c>
      <c r="M47" s="1544"/>
    </row>
    <row r="48" spans="1:22">
      <c r="A48" s="179"/>
      <c r="B48" s="179"/>
      <c r="C48" s="179"/>
      <c r="D48" s="180" t="s">
        <v>278</v>
      </c>
      <c r="E48" s="1884" t="s">
        <v>279</v>
      </c>
      <c r="F48" s="1885"/>
      <c r="G48" s="1885"/>
      <c r="H48" s="1885"/>
      <c r="I48" s="1886"/>
      <c r="J48" s="180" t="s">
        <v>281</v>
      </c>
      <c r="K48" s="180" t="s">
        <v>283</v>
      </c>
      <c r="L48" s="808" t="s">
        <v>721</v>
      </c>
    </row>
    <row r="49" spans="1:15">
      <c r="A49" s="182" t="s">
        <v>276</v>
      </c>
      <c r="B49" s="182" t="s">
        <v>95</v>
      </c>
      <c r="C49" s="182" t="s">
        <v>277</v>
      </c>
      <c r="D49" s="183" t="s">
        <v>286</v>
      </c>
      <c r="E49" s="180">
        <v>2561</v>
      </c>
      <c r="F49" s="180">
        <v>2562</v>
      </c>
      <c r="G49" s="180">
        <v>2563</v>
      </c>
      <c r="H49" s="180">
        <v>2564</v>
      </c>
      <c r="I49" s="180">
        <v>2565</v>
      </c>
      <c r="J49" s="182" t="s">
        <v>282</v>
      </c>
      <c r="K49" s="182" t="s">
        <v>284</v>
      </c>
      <c r="L49" s="809" t="s">
        <v>329</v>
      </c>
    </row>
    <row r="50" spans="1:15">
      <c r="A50" s="184"/>
      <c r="B50" s="184"/>
      <c r="C50" s="184"/>
      <c r="D50" s="184" t="s">
        <v>287</v>
      </c>
      <c r="E50" s="184" t="s">
        <v>280</v>
      </c>
      <c r="F50" s="184" t="s">
        <v>280</v>
      </c>
      <c r="G50" s="184" t="s">
        <v>280</v>
      </c>
      <c r="H50" s="184" t="s">
        <v>280</v>
      </c>
      <c r="I50" s="184" t="s">
        <v>280</v>
      </c>
      <c r="J50" s="184"/>
      <c r="K50" s="184"/>
      <c r="L50" s="810" t="s">
        <v>330</v>
      </c>
    </row>
    <row r="51" spans="1:15">
      <c r="A51" s="78">
        <v>13</v>
      </c>
      <c r="B51" s="188" t="s">
        <v>2117</v>
      </c>
      <c r="C51" s="805" t="s">
        <v>2120</v>
      </c>
      <c r="D51" s="649" t="s">
        <v>728</v>
      </c>
      <c r="E51" s="45" t="s">
        <v>97</v>
      </c>
      <c r="F51" s="340">
        <v>3000</v>
      </c>
      <c r="G51" s="341">
        <v>3000</v>
      </c>
      <c r="H51" s="340">
        <v>3000</v>
      </c>
      <c r="I51" s="341">
        <v>3000</v>
      </c>
      <c r="J51" s="341" t="s">
        <v>977</v>
      </c>
      <c r="K51" s="650" t="s">
        <v>951</v>
      </c>
      <c r="L51" s="1110" t="s">
        <v>1074</v>
      </c>
      <c r="M51" s="542"/>
    </row>
    <row r="52" spans="1:15">
      <c r="A52" s="79"/>
      <c r="B52" s="651" t="s">
        <v>2118</v>
      </c>
      <c r="C52" s="1057" t="s">
        <v>2121</v>
      </c>
      <c r="D52" s="652"/>
      <c r="E52" s="46"/>
      <c r="F52" s="81"/>
      <c r="G52" s="85"/>
      <c r="H52" s="81"/>
      <c r="I52" s="85"/>
      <c r="J52" s="85" t="s">
        <v>979</v>
      </c>
      <c r="K52" s="653" t="s">
        <v>980</v>
      </c>
      <c r="L52" s="1242" t="s">
        <v>1079</v>
      </c>
      <c r="M52" s="542"/>
    </row>
    <row r="53" spans="1:15">
      <c r="A53" s="199"/>
      <c r="B53" s="654" t="s">
        <v>2119</v>
      </c>
      <c r="C53" s="1089" t="s">
        <v>2122</v>
      </c>
      <c r="D53" s="351"/>
      <c r="E53" s="143"/>
      <c r="F53" s="5"/>
      <c r="G53" s="655"/>
      <c r="H53" s="5"/>
      <c r="I53" s="655"/>
      <c r="J53" s="655"/>
      <c r="K53" s="656"/>
      <c r="L53" s="1089"/>
      <c r="O53" s="205">
        <v>50000</v>
      </c>
    </row>
    <row r="54" spans="1:15" s="204" customFormat="1" ht="21.75">
      <c r="A54" s="45">
        <v>14</v>
      </c>
      <c r="B54" s="188" t="s">
        <v>2046</v>
      </c>
      <c r="C54" s="214" t="s">
        <v>2047</v>
      </c>
      <c r="D54" s="221" t="s">
        <v>740</v>
      </c>
      <c r="E54" s="1026" t="s">
        <v>97</v>
      </c>
      <c r="F54" s="341">
        <v>20000</v>
      </c>
      <c r="G54" s="341">
        <v>20000</v>
      </c>
      <c r="H54" s="341">
        <v>20000</v>
      </c>
      <c r="I54" s="341">
        <v>20000</v>
      </c>
      <c r="J54" s="1091" t="s">
        <v>981</v>
      </c>
      <c r="K54" s="1093" t="s">
        <v>949</v>
      </c>
      <c r="L54" s="1110" t="s">
        <v>1074</v>
      </c>
      <c r="M54" s="662"/>
      <c r="O54" s="190">
        <v>5000</v>
      </c>
    </row>
    <row r="55" spans="1:15" s="204" customFormat="1" ht="21.75">
      <c r="A55" s="46"/>
      <c r="B55" s="134"/>
      <c r="C55" s="223" t="s">
        <v>2048</v>
      </c>
      <c r="D55" s="208"/>
      <c r="E55" s="342"/>
      <c r="F55" s="85"/>
      <c r="G55" s="85"/>
      <c r="H55" s="85"/>
      <c r="I55" s="85"/>
      <c r="J55" s="940" t="s">
        <v>982</v>
      </c>
      <c r="K55" s="1402" t="s">
        <v>950</v>
      </c>
      <c r="L55" s="1242" t="s">
        <v>1079</v>
      </c>
      <c r="M55" s="536"/>
      <c r="O55" s="190">
        <v>5000</v>
      </c>
    </row>
    <row r="56" spans="1:15" s="1090" customFormat="1" ht="21.75">
      <c r="A56" s="45">
        <v>15</v>
      </c>
      <c r="B56" s="230" t="s">
        <v>3143</v>
      </c>
      <c r="C56" s="214" t="s">
        <v>3737</v>
      </c>
      <c r="D56" s="187" t="s">
        <v>740</v>
      </c>
      <c r="E56" s="1314" t="s">
        <v>97</v>
      </c>
      <c r="F56" s="341">
        <v>3000</v>
      </c>
      <c r="G56" s="340">
        <v>3000</v>
      </c>
      <c r="H56" s="341">
        <v>3000</v>
      </c>
      <c r="I56" s="340">
        <v>3000</v>
      </c>
      <c r="J56" s="1091" t="s">
        <v>820</v>
      </c>
      <c r="K56" s="1406" t="s">
        <v>951</v>
      </c>
      <c r="L56" s="1110" t="s">
        <v>1074</v>
      </c>
      <c r="M56" s="209"/>
    </row>
    <row r="57" spans="1:15" s="1090" customFormat="1" ht="21.75">
      <c r="A57" s="46"/>
      <c r="B57" s="55" t="s">
        <v>3147</v>
      </c>
      <c r="C57" s="223" t="s">
        <v>3738</v>
      </c>
      <c r="D57" s="195"/>
      <c r="E57" s="344"/>
      <c r="F57" s="85"/>
      <c r="G57" s="81"/>
      <c r="H57" s="85"/>
      <c r="I57" s="81"/>
      <c r="J57" s="940" t="s">
        <v>768</v>
      </c>
      <c r="K57" s="1407" t="s">
        <v>609</v>
      </c>
      <c r="L57" s="1242" t="s">
        <v>1079</v>
      </c>
      <c r="M57" s="196"/>
    </row>
    <row r="58" spans="1:15" s="1090" customFormat="1" ht="21.75">
      <c r="A58" s="143"/>
      <c r="B58" s="56"/>
      <c r="C58" s="218" t="s">
        <v>425</v>
      </c>
      <c r="D58" s="207"/>
      <c r="E58" s="622"/>
      <c r="F58" s="86"/>
      <c r="G58" s="139"/>
      <c r="H58" s="86"/>
      <c r="I58" s="139"/>
      <c r="J58" s="676"/>
      <c r="K58" s="1408"/>
      <c r="L58" s="1089"/>
      <c r="M58" s="196"/>
    </row>
    <row r="59" spans="1:15">
      <c r="A59" s="46">
        <v>16</v>
      </c>
      <c r="B59" s="162" t="s">
        <v>582</v>
      </c>
      <c r="C59" s="121" t="s">
        <v>583</v>
      </c>
      <c r="D59" s="197" t="s">
        <v>983</v>
      </c>
      <c r="E59" s="677" t="s">
        <v>97</v>
      </c>
      <c r="F59" s="205">
        <v>200000</v>
      </c>
      <c r="G59" s="205">
        <v>200000</v>
      </c>
      <c r="H59" s="205">
        <v>200000</v>
      </c>
      <c r="I59" s="205">
        <v>200000</v>
      </c>
      <c r="J59" s="789" t="s">
        <v>820</v>
      </c>
      <c r="K59" s="1403" t="s">
        <v>2075</v>
      </c>
      <c r="L59" s="815" t="s">
        <v>1074</v>
      </c>
      <c r="M59" s="542"/>
    </row>
    <row r="60" spans="1:15">
      <c r="A60" s="143"/>
      <c r="B60" s="122" t="s">
        <v>444</v>
      </c>
      <c r="C60" s="102" t="s">
        <v>867</v>
      </c>
      <c r="D60" s="202"/>
      <c r="E60" s="98"/>
      <c r="F60" s="202"/>
      <c r="G60" s="202"/>
      <c r="H60" s="202"/>
      <c r="I60" s="202"/>
      <c r="J60" s="146" t="s">
        <v>768</v>
      </c>
      <c r="K60" s="1095" t="s">
        <v>2076</v>
      </c>
      <c r="L60" s="149" t="s">
        <v>1079</v>
      </c>
      <c r="M60" s="542"/>
    </row>
    <row r="61" spans="1:15">
      <c r="A61" s="45">
        <v>17</v>
      </c>
      <c r="B61" s="188" t="s">
        <v>3148</v>
      </c>
      <c r="C61" s="214" t="s">
        <v>3150</v>
      </c>
      <c r="D61" s="221" t="s">
        <v>740</v>
      </c>
      <c r="E61" s="1026" t="s">
        <v>97</v>
      </c>
      <c r="F61" s="341">
        <v>2000</v>
      </c>
      <c r="G61" s="341">
        <v>2000</v>
      </c>
      <c r="H61" s="341">
        <v>2000</v>
      </c>
      <c r="I61" s="341">
        <v>2000</v>
      </c>
      <c r="J61" s="1091" t="s">
        <v>820</v>
      </c>
      <c r="K61" s="1093" t="s">
        <v>949</v>
      </c>
      <c r="L61" s="1110" t="s">
        <v>1074</v>
      </c>
      <c r="M61" s="191"/>
    </row>
    <row r="62" spans="1:15">
      <c r="A62" s="143"/>
      <c r="B62" s="92" t="s">
        <v>3149</v>
      </c>
      <c r="C62" s="218" t="s">
        <v>3151</v>
      </c>
      <c r="D62" s="211"/>
      <c r="E62" s="98"/>
      <c r="F62" s="86"/>
      <c r="G62" s="86"/>
      <c r="H62" s="86"/>
      <c r="I62" s="86"/>
      <c r="J62" s="676" t="s">
        <v>768</v>
      </c>
      <c r="K62" s="1094" t="s">
        <v>950</v>
      </c>
      <c r="L62" s="1089" t="s">
        <v>1079</v>
      </c>
      <c r="M62" s="202"/>
      <c r="N62" s="178" t="s">
        <v>2124</v>
      </c>
    </row>
    <row r="63" spans="1:15">
      <c r="A63" s="45">
        <v>18</v>
      </c>
      <c r="B63" s="89" t="s">
        <v>3152</v>
      </c>
      <c r="C63" s="675" t="s">
        <v>2049</v>
      </c>
      <c r="D63" s="221" t="s">
        <v>740</v>
      </c>
      <c r="E63" s="1026"/>
      <c r="F63" s="341">
        <v>3000</v>
      </c>
      <c r="G63" s="341">
        <v>3000</v>
      </c>
      <c r="H63" s="341">
        <v>3000</v>
      </c>
      <c r="I63" s="341">
        <v>3000</v>
      </c>
      <c r="J63" s="1091" t="s">
        <v>820</v>
      </c>
      <c r="K63" s="1093" t="s">
        <v>2050</v>
      </c>
      <c r="L63" s="1110" t="s">
        <v>1074</v>
      </c>
      <c r="M63" s="196"/>
    </row>
    <row r="64" spans="1:15">
      <c r="A64" s="143"/>
      <c r="B64" s="86" t="s">
        <v>3153</v>
      </c>
      <c r="C64" s="676"/>
      <c r="D64" s="211"/>
      <c r="E64" s="98"/>
      <c r="F64" s="86"/>
      <c r="G64" s="86"/>
      <c r="H64" s="86"/>
      <c r="I64" s="86"/>
      <c r="J64" s="676" t="s">
        <v>768</v>
      </c>
      <c r="K64" s="1094" t="s">
        <v>2115</v>
      </c>
      <c r="L64" s="1089" t="s">
        <v>1079</v>
      </c>
      <c r="M64" s="196"/>
    </row>
    <row r="65" spans="1:14">
      <c r="A65" s="45">
        <v>19</v>
      </c>
      <c r="B65" s="57" t="s">
        <v>1885</v>
      </c>
      <c r="C65" s="100" t="s">
        <v>1878</v>
      </c>
      <c r="D65" s="192" t="s">
        <v>994</v>
      </c>
      <c r="E65" s="1026" t="s">
        <v>97</v>
      </c>
      <c r="F65" s="190">
        <v>10000</v>
      </c>
      <c r="G65" s="190">
        <v>10000</v>
      </c>
      <c r="H65" s="189">
        <v>10000</v>
      </c>
      <c r="I65" s="189">
        <v>10000</v>
      </c>
      <c r="J65" s="191" t="s">
        <v>820</v>
      </c>
      <c r="K65" s="1400" t="s">
        <v>1884</v>
      </c>
      <c r="L65" s="584" t="s">
        <v>841</v>
      </c>
      <c r="M65" s="196"/>
    </row>
    <row r="66" spans="1:14">
      <c r="A66" s="202"/>
      <c r="B66" s="122" t="s">
        <v>1886</v>
      </c>
      <c r="C66" s="42" t="s">
        <v>1879</v>
      </c>
      <c r="D66" s="203"/>
      <c r="E66" s="98"/>
      <c r="F66" s="202"/>
      <c r="G66" s="202"/>
      <c r="H66" s="203"/>
      <c r="I66" s="203"/>
      <c r="J66" s="202" t="s">
        <v>768</v>
      </c>
      <c r="K66" s="1401" t="s">
        <v>969</v>
      </c>
      <c r="L66" s="149" t="s">
        <v>842</v>
      </c>
      <c r="M66" s="196"/>
    </row>
    <row r="67" spans="1:14">
      <c r="A67" s="179">
        <v>20</v>
      </c>
      <c r="B67" s="58" t="s">
        <v>1887</v>
      </c>
      <c r="C67" s="110" t="s">
        <v>1880</v>
      </c>
      <c r="D67" s="209" t="s">
        <v>805</v>
      </c>
      <c r="E67" s="1026" t="s">
        <v>97</v>
      </c>
      <c r="F67" s="190">
        <v>10000</v>
      </c>
      <c r="G67" s="190">
        <v>10000</v>
      </c>
      <c r="H67" s="190">
        <v>10000</v>
      </c>
      <c r="I67" s="190">
        <v>10000</v>
      </c>
      <c r="J67" s="191" t="s">
        <v>820</v>
      </c>
      <c r="K67" s="479" t="s">
        <v>1882</v>
      </c>
      <c r="L67" s="584" t="s">
        <v>841</v>
      </c>
      <c r="M67" s="542"/>
    </row>
    <row r="68" spans="1:14">
      <c r="A68" s="199"/>
      <c r="B68" s="253" t="s">
        <v>1888</v>
      </c>
      <c r="C68" s="54" t="s">
        <v>1881</v>
      </c>
      <c r="D68" s="212"/>
      <c r="E68" s="98"/>
      <c r="F68" s="202"/>
      <c r="G68" s="202"/>
      <c r="H68" s="202"/>
      <c r="I68" s="202"/>
      <c r="J68" s="202" t="s">
        <v>768</v>
      </c>
      <c r="K68" s="269" t="s">
        <v>1883</v>
      </c>
      <c r="L68" s="149" t="s">
        <v>842</v>
      </c>
      <c r="M68" s="895"/>
    </row>
    <row r="70" spans="1:14">
      <c r="L70" s="1573">
        <v>124</v>
      </c>
    </row>
    <row r="71" spans="1:14" s="204" customFormat="1">
      <c r="A71" s="179"/>
      <c r="B71" s="179"/>
      <c r="C71" s="179"/>
      <c r="D71" s="180" t="s">
        <v>278</v>
      </c>
      <c r="E71" s="1884" t="s">
        <v>279</v>
      </c>
      <c r="F71" s="1885"/>
      <c r="G71" s="1885"/>
      <c r="H71" s="1885"/>
      <c r="I71" s="1886"/>
      <c r="J71" s="180" t="s">
        <v>281</v>
      </c>
      <c r="K71" s="180" t="s">
        <v>283</v>
      </c>
      <c r="L71" s="808" t="s">
        <v>721</v>
      </c>
      <c r="M71" s="20"/>
    </row>
    <row r="72" spans="1:14" s="204" customFormat="1">
      <c r="A72" s="182" t="s">
        <v>276</v>
      </c>
      <c r="B72" s="182" t="s">
        <v>95</v>
      </c>
      <c r="C72" s="182" t="s">
        <v>277</v>
      </c>
      <c r="D72" s="183" t="s">
        <v>286</v>
      </c>
      <c r="E72" s="180">
        <v>2561</v>
      </c>
      <c r="F72" s="180">
        <v>2562</v>
      </c>
      <c r="G72" s="180">
        <v>2563</v>
      </c>
      <c r="H72" s="180">
        <v>2564</v>
      </c>
      <c r="I72" s="180">
        <v>2565</v>
      </c>
      <c r="J72" s="182" t="s">
        <v>282</v>
      </c>
      <c r="K72" s="182" t="s">
        <v>284</v>
      </c>
      <c r="L72" s="809" t="s">
        <v>329</v>
      </c>
      <c r="M72" s="724"/>
    </row>
    <row r="73" spans="1:14" s="204" customFormat="1">
      <c r="A73" s="184"/>
      <c r="B73" s="184"/>
      <c r="C73" s="184"/>
      <c r="D73" s="184" t="s">
        <v>287</v>
      </c>
      <c r="E73" s="184" t="s">
        <v>280</v>
      </c>
      <c r="F73" s="184" t="s">
        <v>280</v>
      </c>
      <c r="G73" s="184" t="s">
        <v>280</v>
      </c>
      <c r="H73" s="184" t="s">
        <v>280</v>
      </c>
      <c r="I73" s="184" t="s">
        <v>280</v>
      </c>
      <c r="J73" s="184"/>
      <c r="K73" s="184"/>
      <c r="L73" s="810" t="s">
        <v>330</v>
      </c>
      <c r="M73" s="20"/>
    </row>
    <row r="74" spans="1:14">
      <c r="A74" s="78">
        <v>21</v>
      </c>
      <c r="B74" s="220" t="s">
        <v>2248</v>
      </c>
      <c r="C74" s="214" t="s">
        <v>3140</v>
      </c>
      <c r="D74" s="660" t="s">
        <v>2251</v>
      </c>
      <c r="E74" s="1026" t="s">
        <v>97</v>
      </c>
      <c r="F74" s="341">
        <v>200000</v>
      </c>
      <c r="G74" s="341">
        <v>200000</v>
      </c>
      <c r="H74" s="341">
        <v>200000</v>
      </c>
      <c r="I74" s="341">
        <v>200000</v>
      </c>
      <c r="J74" s="191" t="s">
        <v>820</v>
      </c>
      <c r="K74" s="658" t="s">
        <v>2252</v>
      </c>
      <c r="L74" s="1110" t="s">
        <v>1074</v>
      </c>
      <c r="M74" s="1284"/>
    </row>
    <row r="75" spans="1:14">
      <c r="A75" s="80"/>
      <c r="B75" s="194"/>
      <c r="C75" s="218" t="s">
        <v>2253</v>
      </c>
      <c r="D75" s="1255" t="s">
        <v>323</v>
      </c>
      <c r="E75" s="98"/>
      <c r="F75" s="86"/>
      <c r="G75" s="86"/>
      <c r="H75" s="86"/>
      <c r="I75" s="86"/>
      <c r="J75" s="202" t="s">
        <v>768</v>
      </c>
      <c r="K75" s="1257" t="s">
        <v>2253</v>
      </c>
      <c r="L75" s="1089" t="s">
        <v>1079</v>
      </c>
      <c r="M75" s="1284"/>
    </row>
    <row r="76" spans="1:14">
      <c r="A76" s="78">
        <v>22</v>
      </c>
      <c r="B76" s="220" t="s">
        <v>2248</v>
      </c>
      <c r="C76" s="214" t="s">
        <v>2249</v>
      </c>
      <c r="D76" s="660" t="s">
        <v>2937</v>
      </c>
      <c r="E76" s="1026" t="s">
        <v>97</v>
      </c>
      <c r="F76" s="341">
        <v>100000</v>
      </c>
      <c r="G76" s="341">
        <v>100000</v>
      </c>
      <c r="H76" s="341">
        <v>100000</v>
      </c>
      <c r="I76" s="341">
        <v>100000</v>
      </c>
      <c r="J76" s="191" t="s">
        <v>820</v>
      </c>
      <c r="K76" s="658" t="s">
        <v>2252</v>
      </c>
      <c r="L76" s="1110" t="s">
        <v>1074</v>
      </c>
      <c r="M76" s="1354"/>
    </row>
    <row r="77" spans="1:14">
      <c r="A77" s="80"/>
      <c r="B77" s="194"/>
      <c r="C77" s="218" t="s">
        <v>2250</v>
      </c>
      <c r="D77" s="661" t="s">
        <v>323</v>
      </c>
      <c r="E77" s="98"/>
      <c r="F77" s="85"/>
      <c r="G77" s="85"/>
      <c r="H77" s="85"/>
      <c r="I77" s="85"/>
      <c r="J77" s="202" t="s">
        <v>768</v>
      </c>
      <c r="K77" s="659" t="s">
        <v>2253</v>
      </c>
      <c r="L77" s="1089" t="s">
        <v>1079</v>
      </c>
      <c r="M77" s="916"/>
    </row>
    <row r="78" spans="1:14">
      <c r="A78" s="1397">
        <v>23</v>
      </c>
      <c r="B78" s="164" t="s">
        <v>2608</v>
      </c>
      <c r="C78" s="1285" t="s">
        <v>2601</v>
      </c>
      <c r="D78" s="1286" t="s">
        <v>624</v>
      </c>
      <c r="E78" s="45" t="s">
        <v>97</v>
      </c>
      <c r="F78" s="161" t="s">
        <v>97</v>
      </c>
      <c r="G78" s="161">
        <v>30000</v>
      </c>
      <c r="H78" s="161">
        <v>30000</v>
      </c>
      <c r="I78" s="161">
        <v>30000</v>
      </c>
      <c r="J78" s="45" t="s">
        <v>795</v>
      </c>
      <c r="K78" s="1285" t="s">
        <v>2602</v>
      </c>
      <c r="L78" s="584" t="s">
        <v>841</v>
      </c>
      <c r="N78" s="178" t="s">
        <v>2116</v>
      </c>
    </row>
    <row r="79" spans="1:14">
      <c r="B79" s="157" t="s">
        <v>2609</v>
      </c>
      <c r="C79" s="46" t="s">
        <v>2610</v>
      </c>
      <c r="D79" s="48"/>
      <c r="E79" s="46"/>
      <c r="F79" s="46"/>
      <c r="G79" s="46"/>
      <c r="H79" s="46"/>
      <c r="I79" s="46"/>
      <c r="J79" s="46" t="s">
        <v>526</v>
      </c>
      <c r="K79" s="748" t="s">
        <v>2611</v>
      </c>
      <c r="L79" s="815" t="s">
        <v>842</v>
      </c>
    </row>
    <row r="80" spans="1:14">
      <c r="B80" s="160"/>
      <c r="C80" s="160" t="s">
        <v>2612</v>
      </c>
      <c r="D80" s="47"/>
      <c r="E80" s="143"/>
      <c r="F80" s="143"/>
      <c r="G80" s="143"/>
      <c r="H80" s="143"/>
      <c r="I80" s="143"/>
      <c r="J80" s="143" t="s">
        <v>768</v>
      </c>
      <c r="K80" s="749" t="s">
        <v>2613</v>
      </c>
      <c r="L80" s="950"/>
      <c r="M80" s="916"/>
    </row>
    <row r="81" spans="1:23">
      <c r="A81" s="915" t="s">
        <v>26</v>
      </c>
      <c r="B81" s="1283" t="s">
        <v>3442</v>
      </c>
      <c r="C81" s="281" t="s">
        <v>97</v>
      </c>
      <c r="D81" s="281" t="s">
        <v>97</v>
      </c>
      <c r="E81" s="886"/>
      <c r="F81" s="886">
        <f>SUM(F76:F80,F74,F67,F33,F65,F63,F61,F59,F56,F54,F44,F51,F42,F40,F30,F27,F36,F16,F38,F18)</f>
        <v>905000</v>
      </c>
      <c r="G81" s="886">
        <f>SUM(G76:G80,G74,G67,G33,G65,G63,G61,G59,G56,G54,G44,G51,G42,G40,G30,G27,G36,G16,G38,G18)</f>
        <v>922000</v>
      </c>
      <c r="H81" s="886">
        <f>SUM(H76:H80,H74,H67,H33,H65,H63,H61,H59,H56,H54,H44,H51,H42,H40,H30,H27,H36,H16,H38,H18)</f>
        <v>923000</v>
      </c>
      <c r="I81" s="886">
        <f>SUM(I76:I80,I74,I67,I33,I65,I63,I61,I59,I56,I54,I44,I51,I42,I40,I30,I27,I36,I16,I38,I18)</f>
        <v>923000</v>
      </c>
      <c r="J81" s="281" t="s">
        <v>97</v>
      </c>
      <c r="K81" s="281" t="s">
        <v>97</v>
      </c>
      <c r="L81" s="1374" t="s">
        <v>97</v>
      </c>
      <c r="M81" s="1225"/>
    </row>
    <row r="82" spans="1:23">
      <c r="E82" s="919"/>
      <c r="F82" s="237"/>
      <c r="G82" s="237"/>
      <c r="H82" s="237"/>
      <c r="I82" s="237"/>
      <c r="J82" s="237"/>
      <c r="K82" s="237"/>
      <c r="L82" s="813"/>
      <c r="M82" s="916"/>
    </row>
    <row r="83" spans="1:23">
      <c r="L83" s="1375"/>
      <c r="M83" s="542"/>
      <c r="O83" s="178" t="s">
        <v>2079</v>
      </c>
    </row>
    <row r="84" spans="1:23">
      <c r="L84" s="1375"/>
    </row>
    <row r="85" spans="1:23">
      <c r="L85" s="1375"/>
      <c r="M85" s="542"/>
      <c r="N85" s="779" t="s">
        <v>2501</v>
      </c>
      <c r="O85" s="399" t="s">
        <v>2502</v>
      </c>
      <c r="P85" s="192" t="s">
        <v>289</v>
      </c>
      <c r="Q85" s="780" t="s">
        <v>97</v>
      </c>
      <c r="R85" s="215">
        <v>3000</v>
      </c>
      <c r="S85" s="215">
        <v>3000</v>
      </c>
      <c r="T85" s="215">
        <v>3000</v>
      </c>
      <c r="U85" s="215" t="s">
        <v>795</v>
      </c>
      <c r="V85" s="781" t="s">
        <v>1899</v>
      </c>
      <c r="W85" s="179" t="s">
        <v>1074</v>
      </c>
    </row>
    <row r="86" spans="1:23">
      <c r="L86" s="1375"/>
      <c r="N86" s="241"/>
      <c r="O86" s="400" t="s">
        <v>2503</v>
      </c>
      <c r="P86" s="237"/>
      <c r="Q86" s="782"/>
      <c r="R86" s="238"/>
      <c r="S86" s="238"/>
      <c r="T86" s="238"/>
      <c r="U86" s="238" t="s">
        <v>526</v>
      </c>
      <c r="V86" s="783" t="s">
        <v>1344</v>
      </c>
      <c r="W86" s="193" t="s">
        <v>842</v>
      </c>
    </row>
    <row r="87" spans="1:23">
      <c r="E87" s="1660"/>
      <c r="L87" s="1375"/>
      <c r="M87" s="1655"/>
      <c r="N87" s="1661"/>
      <c r="O87" s="1662"/>
      <c r="P87" s="237"/>
      <c r="Q87" s="1207"/>
      <c r="R87" s="1663"/>
      <c r="S87" s="1663"/>
      <c r="T87" s="1663"/>
      <c r="U87" s="1663"/>
      <c r="V87" s="1664"/>
      <c r="W87" s="237"/>
    </row>
    <row r="88" spans="1:23" s="861" customFormat="1">
      <c r="A88" s="178"/>
      <c r="B88" s="178"/>
      <c r="C88" s="178"/>
      <c r="D88" s="178"/>
      <c r="E88" s="925"/>
      <c r="F88" s="178"/>
      <c r="G88" s="178"/>
      <c r="H88" s="178"/>
      <c r="I88" s="178"/>
      <c r="J88" s="178"/>
      <c r="K88" s="178"/>
      <c r="L88" s="1375"/>
      <c r="M88" s="862"/>
    </row>
    <row r="89" spans="1:23" s="861" customFormat="1">
      <c r="A89" s="178"/>
      <c r="B89" s="178"/>
      <c r="C89" s="178"/>
      <c r="D89" s="178"/>
      <c r="E89" s="1660"/>
      <c r="F89" s="178"/>
      <c r="G89" s="178"/>
      <c r="H89" s="178"/>
      <c r="I89" s="178"/>
      <c r="J89" s="178"/>
      <c r="K89" s="178"/>
      <c r="L89" s="1375"/>
      <c r="M89" s="862"/>
    </row>
    <row r="90" spans="1:23" s="861" customFormat="1">
      <c r="A90" s="178"/>
      <c r="B90" s="178"/>
      <c r="C90" s="178"/>
      <c r="D90" s="178"/>
      <c r="E90" s="1397"/>
      <c r="F90" s="178"/>
      <c r="G90" s="178"/>
      <c r="H90" s="178"/>
      <c r="I90" s="178"/>
      <c r="J90" s="178"/>
      <c r="K90" s="178"/>
      <c r="L90" s="1375"/>
      <c r="M90" s="862"/>
    </row>
    <row r="91" spans="1:23" s="861" customFormat="1">
      <c r="A91" s="178"/>
      <c r="B91" s="178"/>
      <c r="C91" s="178"/>
      <c r="D91" s="178"/>
      <c r="E91" s="1397"/>
      <c r="F91" s="178"/>
      <c r="G91" s="178"/>
      <c r="H91" s="178"/>
      <c r="I91" s="178"/>
      <c r="J91" s="178"/>
      <c r="K91" s="178"/>
      <c r="L91" s="1375"/>
      <c r="M91" s="862"/>
    </row>
    <row r="92" spans="1:23" s="861" customFormat="1">
      <c r="A92" s="178"/>
      <c r="B92" s="178"/>
      <c r="C92" s="178"/>
      <c r="D92" s="178"/>
      <c r="E92" s="1547"/>
      <c r="F92" s="178"/>
      <c r="G92" s="178"/>
      <c r="H92" s="178"/>
      <c r="I92" s="178"/>
      <c r="J92" s="178"/>
      <c r="K92" s="178"/>
      <c r="L92" s="1375"/>
      <c r="M92" s="862"/>
    </row>
    <row r="93" spans="1:23" s="861" customFormat="1">
      <c r="A93" s="178"/>
      <c r="B93" s="178"/>
      <c r="C93" s="178"/>
      <c r="D93" s="178"/>
      <c r="E93" s="1397"/>
      <c r="F93" s="178"/>
      <c r="G93" s="178"/>
      <c r="H93" s="178"/>
      <c r="I93" s="178"/>
      <c r="J93" s="178"/>
      <c r="K93" s="178"/>
      <c r="L93" s="1573">
        <v>125</v>
      </c>
      <c r="M93" s="862"/>
    </row>
    <row r="94" spans="1:23" s="861" customFormat="1">
      <c r="A94" s="178"/>
      <c r="B94" s="178"/>
      <c r="C94" s="178"/>
      <c r="D94" s="178"/>
      <c r="E94" s="1397"/>
      <c r="F94" s="178"/>
      <c r="G94" s="178"/>
      <c r="H94" s="178"/>
      <c r="I94" s="178"/>
      <c r="J94" s="178"/>
      <c r="K94" s="178"/>
      <c r="L94" s="1375"/>
      <c r="M94" s="862"/>
    </row>
    <row r="95" spans="1:23" ht="25.5" customHeight="1">
      <c r="A95" s="178" t="s">
        <v>274</v>
      </c>
      <c r="B95" s="1540" t="s">
        <v>3920</v>
      </c>
      <c r="M95" s="608"/>
    </row>
    <row r="96" spans="1:23">
      <c r="A96" s="179"/>
      <c r="B96" s="179"/>
      <c r="C96" s="179"/>
      <c r="D96" s="180" t="s">
        <v>278</v>
      </c>
      <c r="E96" s="1884" t="s">
        <v>279</v>
      </c>
      <c r="F96" s="1885"/>
      <c r="G96" s="1885"/>
      <c r="H96" s="1885"/>
      <c r="I96" s="1886"/>
      <c r="J96" s="180" t="s">
        <v>281</v>
      </c>
      <c r="K96" s="180" t="s">
        <v>283</v>
      </c>
      <c r="L96" s="808" t="s">
        <v>721</v>
      </c>
      <c r="O96" s="221" t="s">
        <v>2077</v>
      </c>
    </row>
    <row r="97" spans="1:23">
      <c r="A97" s="182" t="s">
        <v>276</v>
      </c>
      <c r="B97" s="182" t="s">
        <v>95</v>
      </c>
      <c r="C97" s="182" t="s">
        <v>277</v>
      </c>
      <c r="D97" s="183" t="s">
        <v>286</v>
      </c>
      <c r="E97" s="180">
        <v>2561</v>
      </c>
      <c r="F97" s="180">
        <v>2562</v>
      </c>
      <c r="G97" s="180">
        <v>2563</v>
      </c>
      <c r="H97" s="180">
        <v>2564</v>
      </c>
      <c r="I97" s="180">
        <v>2565</v>
      </c>
      <c r="J97" s="182" t="s">
        <v>282</v>
      </c>
      <c r="K97" s="182" t="s">
        <v>284</v>
      </c>
      <c r="L97" s="809" t="s">
        <v>329</v>
      </c>
      <c r="M97" s="542"/>
    </row>
    <row r="98" spans="1:23">
      <c r="A98" s="184"/>
      <c r="B98" s="184"/>
      <c r="C98" s="184"/>
      <c r="D98" s="184" t="s">
        <v>287</v>
      </c>
      <c r="E98" s="184" t="s">
        <v>280</v>
      </c>
      <c r="F98" s="184" t="s">
        <v>280</v>
      </c>
      <c r="G98" s="184" t="s">
        <v>280</v>
      </c>
      <c r="H98" s="184" t="s">
        <v>280</v>
      </c>
      <c r="I98" s="184" t="s">
        <v>280</v>
      </c>
      <c r="J98" s="184"/>
      <c r="K98" s="184"/>
      <c r="L98" s="810" t="s">
        <v>330</v>
      </c>
      <c r="N98" s="178" t="s">
        <v>2125</v>
      </c>
    </row>
    <row r="99" spans="1:23">
      <c r="A99" s="78">
        <v>1</v>
      </c>
      <c r="B99" s="53" t="s">
        <v>2230</v>
      </c>
      <c r="C99" s="121" t="s">
        <v>3158</v>
      </c>
      <c r="D99" s="191" t="s">
        <v>728</v>
      </c>
      <c r="E99" s="161" t="s">
        <v>97</v>
      </c>
      <c r="F99" s="190">
        <v>3000</v>
      </c>
      <c r="G99" s="190">
        <v>3000</v>
      </c>
      <c r="H99" s="190">
        <v>3000</v>
      </c>
      <c r="I99" s="190">
        <v>3000</v>
      </c>
      <c r="J99" s="190" t="s">
        <v>820</v>
      </c>
      <c r="K99" s="1097" t="s">
        <v>2232</v>
      </c>
      <c r="L99" s="584" t="s">
        <v>1074</v>
      </c>
      <c r="M99" s="542"/>
    </row>
    <row r="100" spans="1:23">
      <c r="A100" s="80"/>
      <c r="B100" s="54"/>
      <c r="C100" s="102" t="s">
        <v>2231</v>
      </c>
      <c r="D100" s="202"/>
      <c r="E100" s="143"/>
      <c r="F100" s="202"/>
      <c r="G100" s="202"/>
      <c r="H100" s="202"/>
      <c r="I100" s="202"/>
      <c r="J100" s="202" t="s">
        <v>768</v>
      </c>
      <c r="K100" s="1098" t="s">
        <v>2233</v>
      </c>
      <c r="L100" s="149" t="s">
        <v>842</v>
      </c>
    </row>
    <row r="101" spans="1:23">
      <c r="A101" s="78">
        <v>2</v>
      </c>
      <c r="B101" s="58" t="s">
        <v>2504</v>
      </c>
      <c r="C101" s="114" t="s">
        <v>2505</v>
      </c>
      <c r="D101" s="690" t="s">
        <v>289</v>
      </c>
      <c r="E101" s="1099" t="s">
        <v>97</v>
      </c>
      <c r="F101" s="683">
        <v>3000</v>
      </c>
      <c r="G101" s="683">
        <v>3000</v>
      </c>
      <c r="H101" s="683">
        <v>3000</v>
      </c>
      <c r="I101" s="683">
        <v>3000</v>
      </c>
      <c r="J101" s="190" t="s">
        <v>820</v>
      </c>
      <c r="K101" s="1100" t="s">
        <v>3157</v>
      </c>
      <c r="L101" s="584" t="s">
        <v>1074</v>
      </c>
      <c r="M101" s="701"/>
    </row>
    <row r="102" spans="1:23">
      <c r="A102" s="80"/>
      <c r="B102" s="689"/>
      <c r="C102" s="121" t="s">
        <v>2506</v>
      </c>
      <c r="D102" s="144"/>
      <c r="E102" s="1101"/>
      <c r="F102" s="789"/>
      <c r="G102" s="789"/>
      <c r="H102" s="789"/>
      <c r="I102" s="789"/>
      <c r="J102" s="202" t="s">
        <v>768</v>
      </c>
      <c r="K102" s="1102" t="s">
        <v>2051</v>
      </c>
      <c r="L102" s="149" t="s">
        <v>842</v>
      </c>
    </row>
    <row r="103" spans="1:23">
      <c r="A103" s="78">
        <v>3</v>
      </c>
      <c r="B103" s="110" t="s">
        <v>2713</v>
      </c>
      <c r="C103" s="805" t="s">
        <v>2508</v>
      </c>
      <c r="D103" s="690" t="s">
        <v>740</v>
      </c>
      <c r="E103" s="791" t="s">
        <v>97</v>
      </c>
      <c r="F103" s="683">
        <v>3000</v>
      </c>
      <c r="G103" s="683">
        <v>3000</v>
      </c>
      <c r="H103" s="683">
        <v>3000</v>
      </c>
      <c r="I103" s="683">
        <v>3000</v>
      </c>
      <c r="J103" s="683" t="s">
        <v>795</v>
      </c>
      <c r="K103" s="669" t="s">
        <v>1899</v>
      </c>
      <c r="L103" s="584" t="s">
        <v>1074</v>
      </c>
      <c r="M103" s="916"/>
    </row>
    <row r="104" spans="1:23">
      <c r="A104" s="79"/>
      <c r="B104" s="684"/>
      <c r="C104" s="223" t="s">
        <v>2509</v>
      </c>
      <c r="D104" s="144"/>
      <c r="E104" s="792"/>
      <c r="F104" s="789"/>
      <c r="G104" s="789"/>
      <c r="H104" s="789"/>
      <c r="I104" s="789"/>
      <c r="J104" s="789" t="s">
        <v>526</v>
      </c>
      <c r="K104" s="786" t="s">
        <v>1344</v>
      </c>
      <c r="L104" s="815" t="s">
        <v>842</v>
      </c>
      <c r="M104" s="916"/>
    </row>
    <row r="105" spans="1:23" ht="20.25" customHeight="1">
      <c r="A105" s="80"/>
      <c r="B105" s="115"/>
      <c r="C105" s="218" t="s">
        <v>623</v>
      </c>
      <c r="D105" s="685"/>
      <c r="E105" s="688"/>
      <c r="F105" s="146"/>
      <c r="G105" s="146"/>
      <c r="H105" s="146"/>
      <c r="I105" s="146"/>
      <c r="J105" s="146" t="s">
        <v>768</v>
      </c>
      <c r="K105" s="670" t="s">
        <v>2507</v>
      </c>
      <c r="L105" s="149"/>
      <c r="M105" s="916"/>
    </row>
    <row r="106" spans="1:23">
      <c r="A106" s="79">
        <v>4</v>
      </c>
      <c r="B106" s="230" t="s">
        <v>2207</v>
      </c>
      <c r="C106" s="232" t="s">
        <v>325</v>
      </c>
      <c r="D106" s="89" t="s">
        <v>740</v>
      </c>
      <c r="E106" s="1026" t="s">
        <v>97</v>
      </c>
      <c r="F106" s="341">
        <v>3000</v>
      </c>
      <c r="G106" s="341">
        <v>3000</v>
      </c>
      <c r="H106" s="341">
        <v>3000</v>
      </c>
      <c r="I106" s="341">
        <v>3000</v>
      </c>
      <c r="J106" s="89" t="s">
        <v>985</v>
      </c>
      <c r="K106" s="665" t="s">
        <v>953</v>
      </c>
      <c r="L106" s="1110" t="s">
        <v>1074</v>
      </c>
      <c r="M106" s="671"/>
      <c r="N106" s="241"/>
      <c r="O106" s="784"/>
      <c r="P106" s="219"/>
      <c r="Q106" s="226"/>
      <c r="R106" s="199"/>
      <c r="S106" s="199"/>
      <c r="T106" s="199"/>
      <c r="U106" s="199" t="s">
        <v>768</v>
      </c>
      <c r="V106" s="785"/>
      <c r="W106" s="199"/>
    </row>
    <row r="107" spans="1:23" ht="28.5" customHeight="1">
      <c r="A107" s="79"/>
      <c r="B107" s="55"/>
      <c r="C107" s="672" t="s">
        <v>3701</v>
      </c>
      <c r="D107" s="86"/>
      <c r="E107" s="98"/>
      <c r="F107" s="86"/>
      <c r="G107" s="86"/>
      <c r="H107" s="86"/>
      <c r="I107" s="86"/>
      <c r="J107" s="86" t="s">
        <v>986</v>
      </c>
      <c r="K107" s="673" t="s">
        <v>2208</v>
      </c>
      <c r="L107" s="1089" t="s">
        <v>842</v>
      </c>
      <c r="N107" s="260"/>
    </row>
    <row r="108" spans="1:23">
      <c r="A108" s="78">
        <v>5</v>
      </c>
      <c r="B108" s="1171" t="s">
        <v>2326</v>
      </c>
      <c r="C108" s="214" t="s">
        <v>3704</v>
      </c>
      <c r="D108" s="89" t="s">
        <v>734</v>
      </c>
      <c r="E108" s="1026" t="s">
        <v>97</v>
      </c>
      <c r="F108" s="341">
        <v>10000</v>
      </c>
      <c r="G108" s="341">
        <v>10000</v>
      </c>
      <c r="H108" s="341">
        <v>10000</v>
      </c>
      <c r="I108" s="341">
        <v>10000</v>
      </c>
      <c r="J108" s="341" t="s">
        <v>820</v>
      </c>
      <c r="K108" s="665" t="s">
        <v>954</v>
      </c>
      <c r="L108" s="1110" t="s">
        <v>1074</v>
      </c>
    </row>
    <row r="109" spans="1:23" ht="21" customHeight="1">
      <c r="A109" s="80"/>
      <c r="B109" s="224" t="s">
        <v>465</v>
      </c>
      <c r="C109" s="218" t="s">
        <v>3705</v>
      </c>
      <c r="D109" s="86"/>
      <c r="E109" s="98"/>
      <c r="F109" s="86"/>
      <c r="G109" s="86"/>
      <c r="H109" s="86"/>
      <c r="I109" s="86"/>
      <c r="J109" s="86" t="s">
        <v>768</v>
      </c>
      <c r="K109" s="666" t="s">
        <v>955</v>
      </c>
      <c r="L109" s="1089" t="s">
        <v>842</v>
      </c>
      <c r="M109" s="542"/>
    </row>
    <row r="110" spans="1:23">
      <c r="A110" s="141">
        <v>6</v>
      </c>
      <c r="B110" s="230" t="s">
        <v>2126</v>
      </c>
      <c r="C110" s="230" t="s">
        <v>3702</v>
      </c>
      <c r="D110" s="214" t="s">
        <v>793</v>
      </c>
      <c r="E110" s="1026" t="s">
        <v>97</v>
      </c>
      <c r="F110" s="341">
        <v>1000</v>
      </c>
      <c r="G110" s="341">
        <v>1000</v>
      </c>
      <c r="H110" s="341">
        <v>1000</v>
      </c>
      <c r="I110" s="341">
        <v>1000</v>
      </c>
      <c r="J110" s="89" t="s">
        <v>820</v>
      </c>
      <c r="K110" s="667" t="s">
        <v>2127</v>
      </c>
      <c r="L110" s="1110" t="s">
        <v>1074</v>
      </c>
    </row>
    <row r="111" spans="1:23">
      <c r="A111" s="255"/>
      <c r="B111" s="56"/>
      <c r="C111" s="56" t="s">
        <v>3703</v>
      </c>
      <c r="D111" s="56"/>
      <c r="E111" s="98"/>
      <c r="F111" s="86"/>
      <c r="G111" s="86"/>
      <c r="H111" s="86"/>
      <c r="I111" s="86"/>
      <c r="J111" s="86" t="s">
        <v>768</v>
      </c>
      <c r="K111" s="249" t="s">
        <v>2128</v>
      </c>
      <c r="L111" s="1089" t="s">
        <v>842</v>
      </c>
      <c r="M111" s="455"/>
      <c r="O111" s="62" t="s">
        <v>2078</v>
      </c>
    </row>
    <row r="112" spans="1:23">
      <c r="A112" s="78">
        <v>7</v>
      </c>
      <c r="B112" s="220" t="s">
        <v>3154</v>
      </c>
      <c r="C112" s="221" t="s">
        <v>3739</v>
      </c>
      <c r="D112" s="89" t="s">
        <v>984</v>
      </c>
      <c r="E112" s="1026" t="s">
        <v>97</v>
      </c>
      <c r="F112" s="341">
        <v>100000</v>
      </c>
      <c r="G112" s="341">
        <v>100000</v>
      </c>
      <c r="H112" s="341">
        <v>100000</v>
      </c>
      <c r="I112" s="341">
        <v>100000</v>
      </c>
      <c r="J112" s="89" t="s">
        <v>820</v>
      </c>
      <c r="K112" s="1105" t="s">
        <v>2234</v>
      </c>
      <c r="L112" s="1110" t="s">
        <v>1074</v>
      </c>
      <c r="M112" s="648"/>
    </row>
    <row r="113" spans="1:13">
      <c r="A113" s="80"/>
      <c r="B113" s="224"/>
      <c r="C113" s="211" t="s">
        <v>3740</v>
      </c>
      <c r="D113" s="86"/>
      <c r="E113" s="98"/>
      <c r="F113" s="86"/>
      <c r="G113" s="86"/>
      <c r="H113" s="86"/>
      <c r="I113" s="86"/>
      <c r="J113" s="86" t="s">
        <v>768</v>
      </c>
      <c r="K113" s="1106" t="s">
        <v>2235</v>
      </c>
      <c r="L113" s="1089" t="s">
        <v>842</v>
      </c>
    </row>
    <row r="114" spans="1:13">
      <c r="A114" s="1657"/>
      <c r="B114" s="222"/>
      <c r="C114" s="69"/>
      <c r="D114" s="81"/>
      <c r="E114" s="530"/>
      <c r="F114" s="81"/>
      <c r="G114" s="81"/>
      <c r="H114" s="81"/>
      <c r="I114" s="81"/>
      <c r="J114" s="81"/>
      <c r="K114" s="1665"/>
      <c r="L114" s="1373"/>
      <c r="M114" s="1655"/>
    </row>
    <row r="115" spans="1:13">
      <c r="A115" s="919"/>
      <c r="B115" s="222"/>
      <c r="C115" s="69"/>
      <c r="D115" s="81"/>
      <c r="E115" s="530"/>
      <c r="F115" s="81"/>
      <c r="G115" s="81"/>
      <c r="H115" s="81"/>
      <c r="I115" s="81"/>
      <c r="J115" s="81"/>
      <c r="K115" s="1104"/>
      <c r="L115" s="1373"/>
      <c r="M115" s="542"/>
    </row>
    <row r="116" spans="1:13">
      <c r="A116" s="1391"/>
      <c r="B116" s="222"/>
      <c r="C116" s="69"/>
      <c r="D116" s="81"/>
      <c r="E116" s="530"/>
      <c r="F116" s="81"/>
      <c r="G116" s="81"/>
      <c r="H116" s="81"/>
      <c r="I116" s="81"/>
      <c r="J116" s="81"/>
      <c r="K116" s="1104"/>
      <c r="L116" s="1573">
        <v>126</v>
      </c>
      <c r="M116" s="542"/>
    </row>
    <row r="117" spans="1:13" s="237" customFormat="1">
      <c r="A117" s="919"/>
      <c r="B117" s="222"/>
      <c r="C117" s="69"/>
      <c r="D117" s="81"/>
      <c r="E117" s="530"/>
      <c r="F117" s="81"/>
      <c r="G117" s="81"/>
      <c r="H117" s="81"/>
      <c r="I117" s="81"/>
      <c r="J117" s="81"/>
      <c r="K117" s="1104"/>
      <c r="L117" s="1373"/>
      <c r="M117" s="542"/>
    </row>
    <row r="118" spans="1:13">
      <c r="A118" s="179"/>
      <c r="B118" s="179"/>
      <c r="C118" s="179"/>
      <c r="D118" s="180" t="s">
        <v>278</v>
      </c>
      <c r="E118" s="1884" t="s">
        <v>279</v>
      </c>
      <c r="F118" s="1885"/>
      <c r="G118" s="1885"/>
      <c r="H118" s="1885"/>
      <c r="I118" s="1886"/>
      <c r="J118" s="180" t="s">
        <v>281</v>
      </c>
      <c r="K118" s="180" t="s">
        <v>283</v>
      </c>
      <c r="L118" s="808" t="s">
        <v>721</v>
      </c>
    </row>
    <row r="119" spans="1:13">
      <c r="A119" s="182" t="s">
        <v>276</v>
      </c>
      <c r="B119" s="182" t="s">
        <v>95</v>
      </c>
      <c r="C119" s="182" t="s">
        <v>277</v>
      </c>
      <c r="D119" s="183" t="s">
        <v>286</v>
      </c>
      <c r="E119" s="180">
        <v>2561</v>
      </c>
      <c r="F119" s="180">
        <v>2562</v>
      </c>
      <c r="G119" s="180">
        <v>2563</v>
      </c>
      <c r="H119" s="180">
        <v>2564</v>
      </c>
      <c r="I119" s="180">
        <v>2565</v>
      </c>
      <c r="J119" s="182" t="s">
        <v>282</v>
      </c>
      <c r="K119" s="182" t="s">
        <v>284</v>
      </c>
      <c r="L119" s="809" t="s">
        <v>329</v>
      </c>
      <c r="M119" s="586"/>
    </row>
    <row r="120" spans="1:13">
      <c r="A120" s="184"/>
      <c r="B120" s="184"/>
      <c r="C120" s="184"/>
      <c r="D120" s="184" t="s">
        <v>287</v>
      </c>
      <c r="E120" s="184" t="s">
        <v>280</v>
      </c>
      <c r="F120" s="184" t="s">
        <v>280</v>
      </c>
      <c r="G120" s="184" t="s">
        <v>280</v>
      </c>
      <c r="H120" s="184" t="s">
        <v>280</v>
      </c>
      <c r="I120" s="184" t="s">
        <v>280</v>
      </c>
      <c r="J120" s="184"/>
      <c r="K120" s="184"/>
      <c r="L120" s="810" t="s">
        <v>330</v>
      </c>
      <c r="M120" s="542"/>
    </row>
    <row r="121" spans="1:13">
      <c r="A121" s="79">
        <v>8</v>
      </c>
      <c r="B121" s="113" t="s">
        <v>2510</v>
      </c>
      <c r="C121" s="214" t="s">
        <v>2511</v>
      </c>
      <c r="D121" s="690" t="s">
        <v>289</v>
      </c>
      <c r="E121" s="791" t="s">
        <v>97</v>
      </c>
      <c r="F121" s="683">
        <v>5000</v>
      </c>
      <c r="G121" s="683">
        <v>5000</v>
      </c>
      <c r="H121" s="683">
        <v>5000</v>
      </c>
      <c r="I121" s="683">
        <v>5000</v>
      </c>
      <c r="J121" s="683" t="s">
        <v>820</v>
      </c>
      <c r="K121" s="669" t="s">
        <v>2512</v>
      </c>
      <c r="M121" s="642"/>
    </row>
    <row r="122" spans="1:13">
      <c r="A122" s="79"/>
      <c r="B122" s="684"/>
      <c r="C122" s="223" t="s">
        <v>2513</v>
      </c>
      <c r="D122" s="144"/>
      <c r="E122" s="792"/>
      <c r="F122" s="789"/>
      <c r="G122" s="789"/>
      <c r="H122" s="789"/>
      <c r="I122" s="789"/>
      <c r="J122" s="789" t="s">
        <v>768</v>
      </c>
      <c r="K122" s="786" t="s">
        <v>2514</v>
      </c>
      <c r="M122" s="542"/>
    </row>
    <row r="123" spans="1:13">
      <c r="A123" s="79"/>
      <c r="B123" s="684"/>
      <c r="C123" s="223" t="s">
        <v>2515</v>
      </c>
      <c r="D123" s="144"/>
      <c r="E123" s="754"/>
      <c r="F123" s="163"/>
      <c r="G123" s="163"/>
      <c r="H123" s="163"/>
      <c r="I123" s="163"/>
      <c r="J123" s="163"/>
      <c r="K123" s="786"/>
      <c r="M123" s="619"/>
    </row>
    <row r="124" spans="1:13">
      <c r="A124" s="78">
        <v>9</v>
      </c>
      <c r="B124" s="230" t="s">
        <v>610</v>
      </c>
      <c r="C124" s="214" t="s">
        <v>3741</v>
      </c>
      <c r="D124" s="89" t="s">
        <v>740</v>
      </c>
      <c r="E124" s="1026" t="s">
        <v>97</v>
      </c>
      <c r="F124" s="341">
        <v>5000</v>
      </c>
      <c r="G124" s="341">
        <v>5000</v>
      </c>
      <c r="H124" s="341">
        <v>5000</v>
      </c>
      <c r="I124" s="341">
        <v>5000</v>
      </c>
      <c r="J124" s="341" t="s">
        <v>820</v>
      </c>
      <c r="K124" s="1107" t="s">
        <v>952</v>
      </c>
      <c r="L124" s="1110" t="s">
        <v>1074</v>
      </c>
      <c r="M124" s="191"/>
    </row>
    <row r="125" spans="1:13">
      <c r="A125" s="80"/>
      <c r="B125" s="56"/>
      <c r="C125" s="218" t="s">
        <v>2251</v>
      </c>
      <c r="D125" s="86"/>
      <c r="E125" s="98"/>
      <c r="F125" s="86"/>
      <c r="G125" s="86"/>
      <c r="H125" s="86"/>
      <c r="I125" s="86"/>
      <c r="J125" s="86" t="s">
        <v>768</v>
      </c>
      <c r="K125" s="663" t="s">
        <v>608</v>
      </c>
      <c r="L125" s="1089" t="s">
        <v>842</v>
      </c>
      <c r="M125" s="197"/>
    </row>
    <row r="126" spans="1:13" ht="24.75" customHeight="1">
      <c r="A126" s="79">
        <v>10</v>
      </c>
      <c r="B126" s="110" t="s">
        <v>2501</v>
      </c>
      <c r="C126" s="195" t="s">
        <v>2502</v>
      </c>
      <c r="D126" s="196" t="s">
        <v>289</v>
      </c>
      <c r="E126" s="755" t="s">
        <v>97</v>
      </c>
      <c r="F126" s="205">
        <v>3000</v>
      </c>
      <c r="G126" s="205">
        <v>3000</v>
      </c>
      <c r="H126" s="205">
        <v>3000</v>
      </c>
      <c r="I126" s="205">
        <v>3000</v>
      </c>
      <c r="J126" s="789" t="s">
        <v>820</v>
      </c>
      <c r="K126" s="787" t="s">
        <v>1899</v>
      </c>
      <c r="L126" s="815" t="s">
        <v>1074</v>
      </c>
      <c r="M126" s="197"/>
    </row>
    <row r="127" spans="1:13">
      <c r="A127" s="79"/>
      <c r="B127" s="53"/>
      <c r="C127" s="195" t="s">
        <v>2503</v>
      </c>
      <c r="D127" s="196"/>
      <c r="E127" s="755"/>
      <c r="F127" s="205"/>
      <c r="G127" s="205"/>
      <c r="H127" s="205"/>
      <c r="I127" s="205"/>
      <c r="J127" s="789" t="s">
        <v>768</v>
      </c>
      <c r="K127" s="787" t="s">
        <v>1344</v>
      </c>
      <c r="L127" s="815" t="s">
        <v>842</v>
      </c>
      <c r="M127" s="196"/>
    </row>
    <row r="128" spans="1:13">
      <c r="A128" s="79"/>
      <c r="B128" s="54"/>
      <c r="C128" s="207"/>
      <c r="D128" s="203"/>
      <c r="E128" s="47"/>
      <c r="F128" s="202"/>
      <c r="G128" s="202"/>
      <c r="H128" s="202"/>
      <c r="I128" s="202"/>
      <c r="J128" s="146"/>
      <c r="K128" s="788"/>
      <c r="L128" s="149"/>
      <c r="M128" s="196"/>
    </row>
    <row r="129" spans="1:13">
      <c r="A129" s="78">
        <v>11</v>
      </c>
      <c r="B129" s="230" t="s">
        <v>3154</v>
      </c>
      <c r="C129" s="187" t="s">
        <v>2037</v>
      </c>
      <c r="D129" s="214" t="s">
        <v>2039</v>
      </c>
      <c r="E129" s="1026" t="s">
        <v>97</v>
      </c>
      <c r="F129" s="341">
        <v>50000</v>
      </c>
      <c r="G129" s="341">
        <v>50000</v>
      </c>
      <c r="H129" s="341">
        <v>50000</v>
      </c>
      <c r="I129" s="341">
        <v>50000</v>
      </c>
      <c r="J129" s="1110" t="s">
        <v>820</v>
      </c>
      <c r="K129" s="1108" t="s">
        <v>3159</v>
      </c>
      <c r="L129" s="1242" t="s">
        <v>1074</v>
      </c>
      <c r="M129" s="49"/>
    </row>
    <row r="130" spans="1:13">
      <c r="A130" s="80"/>
      <c r="B130" s="92"/>
      <c r="C130" s="207" t="s">
        <v>2038</v>
      </c>
      <c r="D130" s="211"/>
      <c r="E130" s="98"/>
      <c r="F130" s="86"/>
      <c r="G130" s="86"/>
      <c r="H130" s="86"/>
      <c r="I130" s="86"/>
      <c r="J130" s="1089" t="s">
        <v>768</v>
      </c>
      <c r="K130" s="1109" t="s">
        <v>2040</v>
      </c>
      <c r="L130" s="1089" t="s">
        <v>842</v>
      </c>
      <c r="M130" s="49"/>
    </row>
    <row r="131" spans="1:13">
      <c r="A131" s="78">
        <v>12</v>
      </c>
      <c r="B131" s="142" t="s">
        <v>2035</v>
      </c>
      <c r="C131" s="195" t="s">
        <v>2037</v>
      </c>
      <c r="D131" s="223" t="s">
        <v>2039</v>
      </c>
      <c r="E131" s="677" t="s">
        <v>97</v>
      </c>
      <c r="F131" s="657">
        <v>50000</v>
      </c>
      <c r="G131" s="657">
        <v>50000</v>
      </c>
      <c r="H131" s="657">
        <v>50000</v>
      </c>
      <c r="I131" s="657">
        <v>50000</v>
      </c>
      <c r="J131" s="85" t="s">
        <v>820</v>
      </c>
      <c r="K131" s="668" t="s">
        <v>2041</v>
      </c>
      <c r="L131" s="1242" t="s">
        <v>1074</v>
      </c>
      <c r="M131" s="191"/>
    </row>
    <row r="132" spans="1:13">
      <c r="A132" s="80"/>
      <c r="B132" s="222" t="s">
        <v>2036</v>
      </c>
      <c r="C132" s="195" t="s">
        <v>2038</v>
      </c>
      <c r="D132" s="208"/>
      <c r="E132" s="98"/>
      <c r="F132" s="86"/>
      <c r="G132" s="86"/>
      <c r="H132" s="86"/>
      <c r="I132" s="86"/>
      <c r="J132" s="86" t="s">
        <v>768</v>
      </c>
      <c r="K132" s="668" t="s">
        <v>2040</v>
      </c>
      <c r="L132" s="1089" t="s">
        <v>842</v>
      </c>
      <c r="M132" s="197"/>
    </row>
    <row r="133" spans="1:13">
      <c r="A133" s="78">
        <v>13</v>
      </c>
      <c r="B133" s="170" t="s">
        <v>2129</v>
      </c>
      <c r="C133" s="221" t="s">
        <v>2130</v>
      </c>
      <c r="D133" s="232" t="s">
        <v>740</v>
      </c>
      <c r="E133" s="1026" t="s">
        <v>97</v>
      </c>
      <c r="F133" s="341">
        <v>25000</v>
      </c>
      <c r="G133" s="341">
        <v>25000</v>
      </c>
      <c r="H133" s="341">
        <v>25000</v>
      </c>
      <c r="I133" s="341">
        <v>25000</v>
      </c>
      <c r="J133" s="89" t="s">
        <v>820</v>
      </c>
      <c r="K133" s="247" t="s">
        <v>2132</v>
      </c>
      <c r="L133" s="1110" t="s">
        <v>1074</v>
      </c>
      <c r="M133" s="191"/>
    </row>
    <row r="134" spans="1:13">
      <c r="A134" s="79"/>
      <c r="B134" s="142"/>
      <c r="C134" s="134" t="s">
        <v>2131</v>
      </c>
      <c r="D134" s="134"/>
      <c r="E134" s="98"/>
      <c r="F134" s="86"/>
      <c r="G134" s="86"/>
      <c r="H134" s="86"/>
      <c r="I134" s="86"/>
      <c r="J134" s="86" t="s">
        <v>768</v>
      </c>
      <c r="K134" s="250" t="s">
        <v>2133</v>
      </c>
      <c r="L134" s="1242" t="s">
        <v>842</v>
      </c>
      <c r="M134" s="197"/>
    </row>
    <row r="135" spans="1:13">
      <c r="A135" s="78">
        <v>14</v>
      </c>
      <c r="B135" s="1001" t="s">
        <v>625</v>
      </c>
      <c r="C135" s="214" t="s">
        <v>987</v>
      </c>
      <c r="D135" s="214" t="s">
        <v>624</v>
      </c>
      <c r="E135" s="161" t="s">
        <v>97</v>
      </c>
      <c r="F135" s="190">
        <v>20000</v>
      </c>
      <c r="G135" s="190">
        <v>20000</v>
      </c>
      <c r="H135" s="190">
        <v>20000</v>
      </c>
      <c r="I135" s="190">
        <v>20000</v>
      </c>
      <c r="J135" s="191" t="s">
        <v>797</v>
      </c>
      <c r="K135" s="247" t="s">
        <v>989</v>
      </c>
      <c r="L135" s="584" t="s">
        <v>1074</v>
      </c>
      <c r="M135" s="197"/>
    </row>
    <row r="136" spans="1:13">
      <c r="A136" s="79"/>
      <c r="B136" s="587" t="s">
        <v>2006</v>
      </c>
      <c r="C136" s="59" t="s">
        <v>988</v>
      </c>
      <c r="D136" s="587"/>
      <c r="E136" s="46"/>
      <c r="F136" s="197"/>
      <c r="G136" s="197"/>
      <c r="H136" s="197"/>
      <c r="I136" s="197"/>
      <c r="J136" s="197" t="s">
        <v>768</v>
      </c>
      <c r="K136" s="250" t="s">
        <v>990</v>
      </c>
      <c r="L136" s="815" t="s">
        <v>842</v>
      </c>
      <c r="M136" s="191"/>
    </row>
    <row r="137" spans="1:13">
      <c r="A137" s="80"/>
      <c r="B137" s="206"/>
      <c r="C137" s="56"/>
      <c r="D137" s="206"/>
      <c r="E137" s="143"/>
      <c r="F137" s="202"/>
      <c r="G137" s="202"/>
      <c r="H137" s="202"/>
      <c r="I137" s="202"/>
      <c r="J137" s="202"/>
      <c r="K137" s="249"/>
      <c r="L137" s="149"/>
      <c r="M137" s="191"/>
    </row>
    <row r="138" spans="1:13">
      <c r="A138" s="1657"/>
      <c r="B138" s="814"/>
      <c r="C138" s="222"/>
      <c r="D138" s="814"/>
      <c r="E138" s="762"/>
      <c r="F138" s="196"/>
      <c r="G138" s="196"/>
      <c r="H138" s="196"/>
      <c r="I138" s="196"/>
      <c r="J138" s="196"/>
      <c r="K138" s="1111"/>
      <c r="L138" s="813"/>
      <c r="M138" s="197"/>
    </row>
    <row r="139" spans="1:13">
      <c r="A139" s="919"/>
      <c r="B139" s="222"/>
      <c r="C139" s="222"/>
      <c r="D139" s="814"/>
      <c r="E139" s="762"/>
      <c r="F139" s="196"/>
      <c r="G139" s="196"/>
      <c r="H139" s="196"/>
      <c r="I139" s="196"/>
      <c r="J139" s="196"/>
      <c r="K139" s="1111"/>
      <c r="L139" s="813"/>
      <c r="M139" s="197"/>
    </row>
    <row r="140" spans="1:13">
      <c r="A140" s="919"/>
      <c r="B140" s="222"/>
      <c r="C140" s="222"/>
      <c r="D140" s="814"/>
      <c r="E140" s="762"/>
      <c r="F140" s="196"/>
      <c r="G140" s="196"/>
      <c r="H140" s="196"/>
      <c r="I140" s="196"/>
      <c r="J140" s="196"/>
      <c r="K140" s="1111"/>
      <c r="L140" s="1573">
        <v>127</v>
      </c>
      <c r="M140" s="191"/>
    </row>
    <row r="141" spans="1:13">
      <c r="A141" s="180"/>
      <c r="B141" s="179"/>
      <c r="C141" s="179"/>
      <c r="D141" s="180" t="s">
        <v>278</v>
      </c>
      <c r="E141" s="1884" t="s">
        <v>279</v>
      </c>
      <c r="F141" s="1885"/>
      <c r="G141" s="1885"/>
      <c r="H141" s="1885"/>
      <c r="I141" s="1886"/>
      <c r="J141" s="180" t="s">
        <v>281</v>
      </c>
      <c r="K141" s="180" t="s">
        <v>283</v>
      </c>
      <c r="L141" s="808" t="s">
        <v>285</v>
      </c>
      <c r="M141" s="197"/>
    </row>
    <row r="142" spans="1:13">
      <c r="A142" s="182" t="s">
        <v>276</v>
      </c>
      <c r="B142" s="182" t="s">
        <v>95</v>
      </c>
      <c r="C142" s="182" t="s">
        <v>277</v>
      </c>
      <c r="D142" s="183" t="s">
        <v>286</v>
      </c>
      <c r="E142" s="180">
        <v>2561</v>
      </c>
      <c r="F142" s="180">
        <v>2562</v>
      </c>
      <c r="G142" s="180">
        <v>2563</v>
      </c>
      <c r="H142" s="180">
        <v>2564</v>
      </c>
      <c r="I142" s="180">
        <v>2565</v>
      </c>
      <c r="J142" s="182" t="s">
        <v>282</v>
      </c>
      <c r="K142" s="182" t="s">
        <v>284</v>
      </c>
      <c r="L142" s="809" t="s">
        <v>329</v>
      </c>
      <c r="M142" s="196"/>
    </row>
    <row r="143" spans="1:13">
      <c r="A143" s="184"/>
      <c r="B143" s="184"/>
      <c r="C143" s="184"/>
      <c r="D143" s="184" t="s">
        <v>287</v>
      </c>
      <c r="E143" s="184" t="s">
        <v>280</v>
      </c>
      <c r="F143" s="184" t="s">
        <v>280</v>
      </c>
      <c r="G143" s="184" t="s">
        <v>280</v>
      </c>
      <c r="H143" s="184" t="s">
        <v>280</v>
      </c>
      <c r="I143" s="184" t="s">
        <v>280</v>
      </c>
      <c r="J143" s="184"/>
      <c r="K143" s="184"/>
      <c r="L143" s="810" t="s">
        <v>330</v>
      </c>
      <c r="M143" s="178"/>
    </row>
    <row r="144" spans="1:13">
      <c r="A144" s="79">
        <v>15</v>
      </c>
      <c r="B144" s="222" t="s">
        <v>2202</v>
      </c>
      <c r="C144" s="233" t="s">
        <v>2203</v>
      </c>
      <c r="D144" s="85" t="s">
        <v>984</v>
      </c>
      <c r="E144" s="677" t="s">
        <v>97</v>
      </c>
      <c r="F144" s="657">
        <v>2000</v>
      </c>
      <c r="G144" s="657">
        <v>2000</v>
      </c>
      <c r="H144" s="657">
        <v>2000</v>
      </c>
      <c r="I144" s="657">
        <v>2000</v>
      </c>
      <c r="J144" s="85" t="s">
        <v>820</v>
      </c>
      <c r="K144" s="1103" t="s">
        <v>2205</v>
      </c>
      <c r="L144" s="1242" t="s">
        <v>1074</v>
      </c>
      <c r="M144" s="180"/>
    </row>
    <row r="145" spans="1:13">
      <c r="A145" s="80"/>
      <c r="B145" s="224"/>
      <c r="C145" s="211" t="s">
        <v>2204</v>
      </c>
      <c r="D145" s="86"/>
      <c r="E145" s="98"/>
      <c r="F145" s="86"/>
      <c r="G145" s="86"/>
      <c r="H145" s="86"/>
      <c r="I145" s="86"/>
      <c r="J145" s="86" t="s">
        <v>768</v>
      </c>
      <c r="K145" s="664" t="s">
        <v>2206</v>
      </c>
      <c r="L145" s="1089" t="s">
        <v>842</v>
      </c>
      <c r="M145" s="182"/>
    </row>
    <row r="146" spans="1:13">
      <c r="A146" s="78">
        <v>16</v>
      </c>
      <c r="B146" s="188" t="s">
        <v>657</v>
      </c>
      <c r="C146" s="232" t="s">
        <v>649</v>
      </c>
      <c r="D146" s="187" t="s">
        <v>995</v>
      </c>
      <c r="E146" s="1026" t="s">
        <v>97</v>
      </c>
      <c r="F146" s="341">
        <v>3000</v>
      </c>
      <c r="G146" s="341">
        <v>3000</v>
      </c>
      <c r="H146" s="341">
        <v>3000</v>
      </c>
      <c r="I146" s="341">
        <v>3000</v>
      </c>
      <c r="J146" s="89" t="s">
        <v>820</v>
      </c>
      <c r="K146" s="280" t="s">
        <v>628</v>
      </c>
      <c r="L146" s="1110" t="s">
        <v>1074</v>
      </c>
      <c r="M146" s="182"/>
    </row>
    <row r="147" spans="1:13">
      <c r="A147" s="80"/>
      <c r="B147" s="92"/>
      <c r="C147" s="211" t="s">
        <v>650</v>
      </c>
      <c r="D147" s="55"/>
      <c r="E147" s="98"/>
      <c r="F147" s="86"/>
      <c r="G147" s="86"/>
      <c r="H147" s="86"/>
      <c r="I147" s="86"/>
      <c r="J147" s="86" t="s">
        <v>768</v>
      </c>
      <c r="K147" s="490" t="s">
        <v>1100</v>
      </c>
      <c r="L147" s="1089" t="s">
        <v>842</v>
      </c>
      <c r="M147" s="191"/>
    </row>
    <row r="148" spans="1:13" ht="21.95" customHeight="1">
      <c r="A148" s="1592">
        <v>17</v>
      </c>
      <c r="B148" s="1606" t="s">
        <v>3711</v>
      </c>
      <c r="C148" s="1666" t="s">
        <v>3166</v>
      </c>
      <c r="D148" s="1667" t="s">
        <v>2271</v>
      </c>
      <c r="E148" s="1668" t="s">
        <v>97</v>
      </c>
      <c r="F148" s="1669">
        <v>20000</v>
      </c>
      <c r="G148" s="1669">
        <v>20000</v>
      </c>
      <c r="H148" s="1669">
        <v>20000</v>
      </c>
      <c r="I148" s="1669">
        <v>20000</v>
      </c>
      <c r="J148" s="707" t="s">
        <v>820</v>
      </c>
      <c r="K148" s="1670" t="s">
        <v>1899</v>
      </c>
      <c r="L148" s="707" t="s">
        <v>841</v>
      </c>
      <c r="M148" s="49"/>
    </row>
    <row r="149" spans="1:13" ht="21.95" customHeight="1">
      <c r="A149" s="1594"/>
      <c r="B149" s="513"/>
      <c r="C149" s="1671" t="s">
        <v>3160</v>
      </c>
      <c r="D149" s="1672" t="s">
        <v>3706</v>
      </c>
      <c r="E149" s="1673"/>
      <c r="F149" s="1674"/>
      <c r="G149" s="1674"/>
      <c r="H149" s="1674"/>
      <c r="I149" s="1674"/>
      <c r="J149" s="1593" t="s">
        <v>768</v>
      </c>
      <c r="K149" s="1671" t="s">
        <v>3160</v>
      </c>
      <c r="L149" s="1593" t="s">
        <v>842</v>
      </c>
      <c r="M149" s="49"/>
    </row>
    <row r="150" spans="1:13" ht="21.95" customHeight="1">
      <c r="A150" s="1594"/>
      <c r="B150" s="513"/>
      <c r="C150" s="1671"/>
      <c r="D150" s="1675" t="s">
        <v>3163</v>
      </c>
      <c r="E150" s="1673"/>
      <c r="F150" s="1674"/>
      <c r="G150" s="1674"/>
      <c r="H150" s="1674"/>
      <c r="I150" s="1674"/>
      <c r="J150" s="1593"/>
      <c r="K150" s="1671"/>
      <c r="L150" s="1593"/>
      <c r="M150" s="49"/>
    </row>
    <row r="151" spans="1:13" ht="21.95" customHeight="1">
      <c r="A151" s="1594"/>
      <c r="B151" s="513"/>
      <c r="C151" s="1671"/>
      <c r="D151" s="1672" t="s">
        <v>3710</v>
      </c>
      <c r="E151" s="1673"/>
      <c r="F151" s="1674"/>
      <c r="G151" s="1674"/>
      <c r="H151" s="1674"/>
      <c r="I151" s="1674"/>
      <c r="J151" s="1593"/>
      <c r="K151" s="1671"/>
      <c r="L151" s="1593"/>
      <c r="M151" s="49"/>
    </row>
    <row r="152" spans="1:13" ht="21.95" customHeight="1">
      <c r="A152" s="1594"/>
      <c r="B152" s="513"/>
      <c r="C152" s="1671"/>
      <c r="D152" s="1672" t="s">
        <v>3165</v>
      </c>
      <c r="E152" s="1673"/>
      <c r="F152" s="1674"/>
      <c r="G152" s="1674"/>
      <c r="H152" s="1674"/>
      <c r="I152" s="1674"/>
      <c r="J152" s="1593"/>
      <c r="K152" s="1671"/>
      <c r="L152" s="1593"/>
      <c r="M152" s="49"/>
    </row>
    <row r="153" spans="1:13" ht="21.95" customHeight="1">
      <c r="A153" s="1594"/>
      <c r="B153" s="513"/>
      <c r="C153" s="708"/>
      <c r="D153" s="1676" t="s">
        <v>3707</v>
      </c>
      <c r="E153" s="1594"/>
      <c r="F153" s="513"/>
      <c r="G153" s="1593"/>
      <c r="H153" s="513"/>
      <c r="I153" s="1593"/>
      <c r="J153" s="513"/>
      <c r="K153" s="708"/>
      <c r="L153" s="1593"/>
      <c r="M153" s="49"/>
    </row>
    <row r="154" spans="1:13" ht="21.95" customHeight="1">
      <c r="A154" s="1594"/>
      <c r="B154" s="513"/>
      <c r="C154" s="708"/>
      <c r="D154" s="1676" t="s">
        <v>3708</v>
      </c>
      <c r="E154" s="1594"/>
      <c r="F154" s="513"/>
      <c r="G154" s="1593"/>
      <c r="H154" s="513"/>
      <c r="I154" s="1593"/>
      <c r="J154" s="513"/>
      <c r="K154" s="708"/>
      <c r="L154" s="1593"/>
      <c r="M154" s="49"/>
    </row>
    <row r="155" spans="1:13" ht="21.95" customHeight="1">
      <c r="A155" s="1594"/>
      <c r="B155" s="513"/>
      <c r="C155" s="708"/>
      <c r="D155" s="1738" t="s">
        <v>3709</v>
      </c>
      <c r="E155" s="1594"/>
      <c r="F155" s="513"/>
      <c r="G155" s="1593"/>
      <c r="H155" s="513"/>
      <c r="I155" s="1593"/>
      <c r="J155" s="513"/>
      <c r="K155" s="708"/>
      <c r="L155" s="1593"/>
      <c r="M155" s="49"/>
    </row>
    <row r="156" spans="1:13" ht="21.95" customHeight="1">
      <c r="A156" s="1702">
        <v>18</v>
      </c>
      <c r="B156" s="707" t="s">
        <v>3169</v>
      </c>
      <c r="C156" s="1666" t="s">
        <v>3166</v>
      </c>
      <c r="D156" s="1688" t="s">
        <v>2280</v>
      </c>
      <c r="E156" s="1677" t="s">
        <v>97</v>
      </c>
      <c r="F156" s="1669">
        <v>20000</v>
      </c>
      <c r="G156" s="1669">
        <v>20000</v>
      </c>
      <c r="H156" s="1669">
        <v>20000</v>
      </c>
      <c r="I156" s="1669">
        <v>20000</v>
      </c>
      <c r="J156" s="707" t="s">
        <v>820</v>
      </c>
      <c r="K156" s="1670" t="s">
        <v>1899</v>
      </c>
      <c r="L156" s="707" t="s">
        <v>841</v>
      </c>
      <c r="M156" s="1737"/>
    </row>
    <row r="157" spans="1:13" ht="21.95" customHeight="1">
      <c r="A157" s="1703"/>
      <c r="B157" s="708" t="s">
        <v>3165</v>
      </c>
      <c r="C157" s="1671" t="s">
        <v>3160</v>
      </c>
      <c r="D157" s="708" t="s">
        <v>3712</v>
      </c>
      <c r="E157" s="1679"/>
      <c r="F157" s="1674"/>
      <c r="G157" s="1674"/>
      <c r="H157" s="1674"/>
      <c r="I157" s="1674"/>
      <c r="J157" s="1593" t="s">
        <v>768</v>
      </c>
      <c r="K157" s="1671" t="s">
        <v>3160</v>
      </c>
      <c r="L157" s="1593" t="s">
        <v>842</v>
      </c>
      <c r="M157" s="209"/>
    </row>
    <row r="158" spans="1:13" ht="21.95" customHeight="1">
      <c r="A158" s="1703"/>
      <c r="B158" s="708"/>
      <c r="C158" s="708"/>
      <c r="D158" s="708" t="s">
        <v>3713</v>
      </c>
      <c r="E158" s="1680"/>
      <c r="F158" s="1681"/>
      <c r="G158" s="1681"/>
      <c r="H158" s="1681"/>
      <c r="I158" s="1681"/>
      <c r="J158" s="1593"/>
      <c r="K158" s="708"/>
      <c r="L158" s="1593"/>
      <c r="M158" s="49"/>
    </row>
    <row r="159" spans="1:13" ht="21.95" customHeight="1">
      <c r="A159" s="1703"/>
      <c r="B159" s="708"/>
      <c r="C159" s="708"/>
      <c r="D159" s="708" t="s">
        <v>3715</v>
      </c>
      <c r="E159" s="1680"/>
      <c r="F159" s="1681"/>
      <c r="G159" s="1681"/>
      <c r="H159" s="1681"/>
      <c r="I159" s="1681"/>
      <c r="J159" s="1593"/>
      <c r="K159" s="708"/>
      <c r="L159" s="1593"/>
      <c r="M159" s="49"/>
    </row>
    <row r="160" spans="1:13" ht="21.95" customHeight="1">
      <c r="A160" s="1703"/>
      <c r="B160" s="708"/>
      <c r="C160" s="708"/>
      <c r="D160" s="708" t="s">
        <v>3714</v>
      </c>
      <c r="E160" s="1680"/>
      <c r="F160" s="1681"/>
      <c r="G160" s="1681"/>
      <c r="H160" s="1681"/>
      <c r="I160" s="1681"/>
      <c r="J160" s="1593"/>
      <c r="K160" s="708"/>
      <c r="L160" s="1593"/>
      <c r="M160" s="49"/>
    </row>
    <row r="161" spans="1:13" ht="21.95" customHeight="1">
      <c r="A161" s="1703"/>
      <c r="B161" s="708"/>
      <c r="C161" s="708"/>
      <c r="D161" s="708" t="s">
        <v>4003</v>
      </c>
      <c r="E161" s="1680"/>
      <c r="F161" s="1681"/>
      <c r="G161" s="1681"/>
      <c r="H161" s="1681"/>
      <c r="I161" s="1681"/>
      <c r="J161" s="1593"/>
      <c r="K161" s="708"/>
      <c r="L161" s="1593"/>
      <c r="M161" s="196"/>
    </row>
    <row r="162" spans="1:13" ht="21.95" customHeight="1">
      <c r="A162" s="1703"/>
      <c r="B162" s="708"/>
      <c r="C162" s="708"/>
      <c r="D162" s="708" t="s">
        <v>4004</v>
      </c>
      <c r="E162" s="1680"/>
      <c r="F162" s="1681"/>
      <c r="G162" s="1681"/>
      <c r="H162" s="1681"/>
      <c r="I162" s="1681"/>
      <c r="J162" s="1593"/>
      <c r="K162" s="708"/>
      <c r="L162" s="1593"/>
      <c r="M162" s="196"/>
    </row>
    <row r="163" spans="1:13" ht="21.95" customHeight="1">
      <c r="A163" s="1718"/>
      <c r="B163" s="709"/>
      <c r="C163" s="709"/>
      <c r="D163" s="709" t="s">
        <v>4005</v>
      </c>
      <c r="E163" s="1682"/>
      <c r="F163" s="1683"/>
      <c r="G163" s="1683"/>
      <c r="H163" s="1683"/>
      <c r="I163" s="1683"/>
      <c r="J163" s="514"/>
      <c r="K163" s="709"/>
      <c r="L163" s="514"/>
      <c r="M163" s="196"/>
    </row>
    <row r="164" spans="1:13" ht="21.95" customHeight="1">
      <c r="A164" s="1684"/>
      <c r="B164" s="1685"/>
      <c r="C164" s="1685"/>
      <c r="E164" s="1686"/>
      <c r="F164" s="1654"/>
      <c r="G164" s="1654"/>
      <c r="H164" s="1654"/>
      <c r="I164" s="1654"/>
      <c r="J164" s="513"/>
      <c r="K164" s="1685"/>
      <c r="L164" s="1687">
        <v>128</v>
      </c>
      <c r="M164" s="196"/>
    </row>
    <row r="165" spans="1:13">
      <c r="A165" s="1600"/>
      <c r="B165" s="707"/>
      <c r="C165" s="707"/>
      <c r="D165" s="1600" t="s">
        <v>278</v>
      </c>
      <c r="E165" s="1897" t="s">
        <v>279</v>
      </c>
      <c r="F165" s="1898"/>
      <c r="G165" s="1898"/>
      <c r="H165" s="1898"/>
      <c r="I165" s="1899"/>
      <c r="J165" s="1600" t="s">
        <v>281</v>
      </c>
      <c r="K165" s="1600" t="s">
        <v>283</v>
      </c>
      <c r="L165" s="1600" t="s">
        <v>285</v>
      </c>
      <c r="M165" s="196"/>
    </row>
    <row r="166" spans="1:13">
      <c r="A166" s="1601" t="s">
        <v>276</v>
      </c>
      <c r="B166" s="1601" t="s">
        <v>95</v>
      </c>
      <c r="C166" s="1601" t="s">
        <v>277</v>
      </c>
      <c r="D166" s="1601" t="s">
        <v>286</v>
      </c>
      <c r="E166" s="1600">
        <v>2561</v>
      </c>
      <c r="F166" s="1600">
        <v>2562</v>
      </c>
      <c r="G166" s="1600">
        <v>2563</v>
      </c>
      <c r="H166" s="1600">
        <v>2564</v>
      </c>
      <c r="I166" s="1600">
        <v>2565</v>
      </c>
      <c r="J166" s="1601" t="s">
        <v>282</v>
      </c>
      <c r="K166" s="1601" t="s">
        <v>284</v>
      </c>
      <c r="L166" s="1601" t="s">
        <v>329</v>
      </c>
    </row>
    <row r="167" spans="1:13">
      <c r="A167" s="1602"/>
      <c r="B167" s="1602"/>
      <c r="C167" s="1602"/>
      <c r="D167" s="1602" t="s">
        <v>287</v>
      </c>
      <c r="E167" s="1602" t="s">
        <v>280</v>
      </c>
      <c r="F167" s="1602" t="s">
        <v>280</v>
      </c>
      <c r="G167" s="1602" t="s">
        <v>280</v>
      </c>
      <c r="H167" s="1602" t="s">
        <v>280</v>
      </c>
      <c r="I167" s="1602" t="s">
        <v>280</v>
      </c>
      <c r="J167" s="1602"/>
      <c r="K167" s="1602"/>
      <c r="L167" s="1602" t="s">
        <v>330</v>
      </c>
    </row>
    <row r="168" spans="1:13">
      <c r="A168" s="1601"/>
      <c r="B168" s="708"/>
      <c r="C168" s="708"/>
      <c r="D168" s="1678" t="s">
        <v>3719</v>
      </c>
      <c r="E168" s="1680"/>
      <c r="F168" s="1681"/>
      <c r="G168" s="1681"/>
      <c r="H168" s="1681"/>
      <c r="I168" s="1681"/>
      <c r="J168" s="1593"/>
      <c r="K168" s="708"/>
      <c r="L168" s="1593"/>
      <c r="M168" s="197"/>
    </row>
    <row r="169" spans="1:13">
      <c r="A169" s="1601"/>
      <c r="B169" s="708"/>
      <c r="C169" s="708"/>
      <c r="D169" s="1678" t="s">
        <v>3163</v>
      </c>
      <c r="E169" s="1680"/>
      <c r="F169" s="1681"/>
      <c r="G169" s="1681"/>
      <c r="H169" s="1681"/>
      <c r="I169" s="1681"/>
      <c r="J169" s="1593"/>
      <c r="K169" s="708"/>
      <c r="L169" s="1593"/>
      <c r="M169" s="197"/>
    </row>
    <row r="170" spans="1:13">
      <c r="A170" s="1592">
        <v>19</v>
      </c>
      <c r="B170" s="707" t="s">
        <v>3742</v>
      </c>
      <c r="C170" s="1666" t="s">
        <v>3166</v>
      </c>
      <c r="D170" s="1688" t="s">
        <v>2287</v>
      </c>
      <c r="E170" s="1677" t="s">
        <v>97</v>
      </c>
      <c r="F170" s="1669">
        <v>20000</v>
      </c>
      <c r="G170" s="1669">
        <v>20000</v>
      </c>
      <c r="H170" s="1669">
        <v>20000</v>
      </c>
      <c r="I170" s="1669">
        <v>20000</v>
      </c>
      <c r="J170" s="707" t="s">
        <v>820</v>
      </c>
      <c r="K170" s="1670" t="s">
        <v>1899</v>
      </c>
      <c r="L170" s="707" t="s">
        <v>841</v>
      </c>
      <c r="M170" s="49"/>
    </row>
    <row r="171" spans="1:13">
      <c r="A171" s="1594"/>
      <c r="B171" s="1689" t="s">
        <v>115</v>
      </c>
      <c r="C171" s="1671" t="s">
        <v>3160</v>
      </c>
      <c r="D171" s="1593" t="s">
        <v>3743</v>
      </c>
      <c r="E171" s="1679"/>
      <c r="F171" s="1674"/>
      <c r="G171" s="1674"/>
      <c r="H171" s="1674"/>
      <c r="I171" s="1674"/>
      <c r="J171" s="1593" t="s">
        <v>768</v>
      </c>
      <c r="K171" s="1671" t="s">
        <v>3160</v>
      </c>
      <c r="L171" s="1593" t="s">
        <v>842</v>
      </c>
      <c r="M171" s="49"/>
    </row>
    <row r="172" spans="1:13">
      <c r="A172" s="1594"/>
      <c r="B172" s="1689"/>
      <c r="C172" s="1671"/>
      <c r="D172" s="1593" t="s">
        <v>3163</v>
      </c>
      <c r="E172" s="1679"/>
      <c r="F172" s="1674"/>
      <c r="G172" s="1674"/>
      <c r="H172" s="1674"/>
      <c r="I172" s="1674"/>
      <c r="J172" s="1593"/>
      <c r="K172" s="1671"/>
      <c r="L172" s="1593"/>
      <c r="M172" s="49"/>
    </row>
    <row r="173" spans="1:13">
      <c r="A173" s="1594"/>
      <c r="B173" s="1689"/>
      <c r="C173" s="1671"/>
      <c r="D173" s="1593" t="s">
        <v>3744</v>
      </c>
      <c r="E173" s="1679"/>
      <c r="F173" s="1674"/>
      <c r="G173" s="1674"/>
      <c r="H173" s="1674"/>
      <c r="I173" s="1674"/>
      <c r="J173" s="1593"/>
      <c r="K173" s="1671"/>
      <c r="L173" s="1593"/>
      <c r="M173" s="49"/>
    </row>
    <row r="174" spans="1:13">
      <c r="A174" s="1594"/>
      <c r="B174" s="1689"/>
      <c r="C174" s="1671"/>
      <c r="D174" s="1593" t="s">
        <v>3708</v>
      </c>
      <c r="E174" s="1679"/>
      <c r="F174" s="1674"/>
      <c r="G174" s="1674"/>
      <c r="H174" s="1674"/>
      <c r="I174" s="1674"/>
      <c r="J174" s="1593"/>
      <c r="K174" s="1671"/>
      <c r="L174" s="1593"/>
      <c r="M174" s="49"/>
    </row>
    <row r="175" spans="1:13">
      <c r="A175" s="1594"/>
      <c r="B175" s="1689"/>
      <c r="C175" s="1671"/>
      <c r="D175" s="1593" t="s">
        <v>3745</v>
      </c>
      <c r="E175" s="1679"/>
      <c r="F175" s="1674"/>
      <c r="G175" s="1674"/>
      <c r="H175" s="1674"/>
      <c r="I175" s="1674"/>
      <c r="J175" s="1593"/>
      <c r="K175" s="1671"/>
      <c r="L175" s="1593"/>
      <c r="M175" s="49"/>
    </row>
    <row r="176" spans="1:13">
      <c r="A176" s="1594"/>
      <c r="B176" s="1689"/>
      <c r="C176" s="1671"/>
      <c r="D176" s="1593" t="s">
        <v>3746</v>
      </c>
      <c r="E176" s="1679"/>
      <c r="F176" s="1674"/>
      <c r="G176" s="1674"/>
      <c r="H176" s="1674"/>
      <c r="I176" s="1674"/>
      <c r="J176" s="1593"/>
      <c r="K176" s="1671"/>
      <c r="L176" s="1593"/>
      <c r="M176" s="49"/>
    </row>
    <row r="177" spans="1:13">
      <c r="A177" s="1594"/>
      <c r="B177" s="1689"/>
      <c r="C177" s="1671"/>
      <c r="D177" s="1672" t="s">
        <v>3747</v>
      </c>
      <c r="E177" s="1679"/>
      <c r="F177" s="1674"/>
      <c r="G177" s="1674"/>
      <c r="H177" s="1674"/>
      <c r="I177" s="1674"/>
      <c r="J177" s="1593"/>
      <c r="K177" s="1671"/>
      <c r="L177" s="1593"/>
      <c r="M177" s="49"/>
    </row>
    <row r="178" spans="1:13">
      <c r="A178" s="1603"/>
      <c r="B178" s="1698"/>
      <c r="C178" s="1699"/>
      <c r="D178" s="1724" t="s">
        <v>3165</v>
      </c>
      <c r="E178" s="1690"/>
      <c r="F178" s="1691"/>
      <c r="G178" s="1691"/>
      <c r="H178" s="1691"/>
      <c r="I178" s="1691"/>
      <c r="J178" s="514"/>
      <c r="K178" s="1699"/>
      <c r="L178" s="514"/>
      <c r="M178" s="49"/>
    </row>
    <row r="179" spans="1:13">
      <c r="A179" s="1702">
        <v>20</v>
      </c>
      <c r="B179" s="707" t="s">
        <v>3748</v>
      </c>
      <c r="C179" s="1666" t="s">
        <v>3166</v>
      </c>
      <c r="D179" s="1688" t="s">
        <v>2289</v>
      </c>
      <c r="E179" s="1677" t="s">
        <v>97</v>
      </c>
      <c r="F179" s="1669">
        <v>20000</v>
      </c>
      <c r="G179" s="1669">
        <v>20000</v>
      </c>
      <c r="H179" s="1669">
        <v>20000</v>
      </c>
      <c r="I179" s="1669">
        <v>20000</v>
      </c>
      <c r="J179" s="707" t="s">
        <v>820</v>
      </c>
      <c r="K179" s="1670" t="s">
        <v>1899</v>
      </c>
      <c r="L179" s="707" t="s">
        <v>841</v>
      </c>
      <c r="M179" s="196"/>
    </row>
    <row r="180" spans="1:13">
      <c r="A180" s="1722"/>
      <c r="B180" s="1689" t="s">
        <v>115</v>
      </c>
      <c r="C180" s="1671" t="s">
        <v>3160</v>
      </c>
      <c r="D180" s="708" t="s">
        <v>3743</v>
      </c>
      <c r="E180" s="1679"/>
      <c r="F180" s="1674"/>
      <c r="G180" s="1674"/>
      <c r="H180" s="1674"/>
      <c r="I180" s="1674"/>
      <c r="J180" s="1593" t="s">
        <v>768</v>
      </c>
      <c r="K180" s="1671" t="s">
        <v>3160</v>
      </c>
      <c r="L180" s="1593" t="s">
        <v>842</v>
      </c>
      <c r="M180" s="196"/>
    </row>
    <row r="181" spans="1:13">
      <c r="A181" s="1722"/>
      <c r="B181" s="1689"/>
      <c r="C181" s="708"/>
      <c r="D181" s="708" t="s">
        <v>3163</v>
      </c>
      <c r="E181" s="1594"/>
      <c r="F181" s="1593"/>
      <c r="G181" s="1593"/>
      <c r="H181" s="1593"/>
      <c r="I181" s="1593"/>
      <c r="J181" s="1593"/>
      <c r="K181" s="1671"/>
      <c r="L181" s="1593"/>
      <c r="M181" s="196"/>
    </row>
    <row r="182" spans="1:13">
      <c r="A182" s="1722"/>
      <c r="B182" s="1689"/>
      <c r="C182" s="708"/>
      <c r="D182" s="1593" t="s">
        <v>3744</v>
      </c>
      <c r="E182" s="1594"/>
      <c r="F182" s="1593"/>
      <c r="G182" s="1593"/>
      <c r="H182" s="1593"/>
      <c r="I182" s="1593"/>
      <c r="J182" s="1593"/>
      <c r="K182" s="1671"/>
      <c r="L182" s="1593"/>
      <c r="M182" s="196"/>
    </row>
    <row r="183" spans="1:13">
      <c r="A183" s="1722"/>
      <c r="B183" s="1689"/>
      <c r="C183" s="708"/>
      <c r="D183" s="1593" t="s">
        <v>4006</v>
      </c>
      <c r="E183" s="1594"/>
      <c r="F183" s="1593"/>
      <c r="G183" s="1593"/>
      <c r="H183" s="1593"/>
      <c r="I183" s="1593"/>
      <c r="J183" s="1593"/>
      <c r="K183" s="1671"/>
      <c r="L183" s="1593"/>
      <c r="M183" s="196"/>
    </row>
    <row r="184" spans="1:13">
      <c r="A184" s="1722"/>
      <c r="B184" s="1689"/>
      <c r="C184" s="708"/>
      <c r="D184" s="1593" t="s">
        <v>4007</v>
      </c>
      <c r="E184" s="1594"/>
      <c r="F184" s="1593"/>
      <c r="G184" s="1593"/>
      <c r="H184" s="1593"/>
      <c r="I184" s="1593"/>
      <c r="J184" s="1593"/>
      <c r="K184" s="1671"/>
      <c r="L184" s="1593"/>
      <c r="M184" s="196"/>
    </row>
    <row r="185" spans="1:13">
      <c r="A185" s="1722"/>
      <c r="B185" s="1689"/>
      <c r="C185" s="708"/>
      <c r="D185" s="1695" t="s">
        <v>3747</v>
      </c>
      <c r="E185" s="1594"/>
      <c r="F185" s="1593"/>
      <c r="G185" s="1593"/>
      <c r="H185" s="1593"/>
      <c r="I185" s="1593"/>
      <c r="J185" s="1593"/>
      <c r="K185" s="1671"/>
      <c r="L185" s="1593"/>
      <c r="M185" s="180"/>
    </row>
    <row r="186" spans="1:13">
      <c r="A186" s="1723"/>
      <c r="B186" s="1698"/>
      <c r="C186" s="1699"/>
      <c r="D186" s="1696" t="s">
        <v>3165</v>
      </c>
      <c r="E186" s="1603"/>
      <c r="F186" s="514"/>
      <c r="G186" s="514"/>
      <c r="H186" s="514"/>
      <c r="I186" s="514"/>
      <c r="J186" s="514"/>
      <c r="K186" s="1699"/>
      <c r="L186" s="514"/>
      <c r="M186" s="182"/>
    </row>
    <row r="187" spans="1:13">
      <c r="A187" s="1604"/>
      <c r="B187" s="1700"/>
      <c r="C187" s="1676"/>
      <c r="D187" s="1725"/>
      <c r="E187" s="1604"/>
      <c r="F187" s="513"/>
      <c r="G187" s="513"/>
      <c r="H187" s="513"/>
      <c r="I187" s="513"/>
      <c r="J187" s="513"/>
      <c r="K187" s="1676"/>
      <c r="L187" s="1687">
        <v>129</v>
      </c>
      <c r="M187" s="1659"/>
    </row>
    <row r="188" spans="1:13">
      <c r="A188" s="1601"/>
      <c r="B188" s="1593"/>
      <c r="C188" s="1593"/>
      <c r="D188" s="1601" t="s">
        <v>278</v>
      </c>
      <c r="E188" s="1900" t="s">
        <v>279</v>
      </c>
      <c r="F188" s="1901"/>
      <c r="G188" s="1901"/>
      <c r="H188" s="1901"/>
      <c r="I188" s="1902"/>
      <c r="J188" s="1601" t="s">
        <v>281</v>
      </c>
      <c r="K188" s="1601" t="s">
        <v>283</v>
      </c>
      <c r="L188" s="1601" t="s">
        <v>285</v>
      </c>
      <c r="M188" s="182"/>
    </row>
    <row r="189" spans="1:13">
      <c r="A189" s="1601" t="s">
        <v>276</v>
      </c>
      <c r="B189" s="1601" t="s">
        <v>95</v>
      </c>
      <c r="C189" s="1601" t="s">
        <v>277</v>
      </c>
      <c r="D189" s="1601" t="s">
        <v>286</v>
      </c>
      <c r="E189" s="1600">
        <v>2561</v>
      </c>
      <c r="F189" s="1600">
        <v>2562</v>
      </c>
      <c r="G189" s="1600">
        <v>2563</v>
      </c>
      <c r="H189" s="1600">
        <v>2564</v>
      </c>
      <c r="I189" s="1600">
        <v>2565</v>
      </c>
      <c r="J189" s="1601" t="s">
        <v>282</v>
      </c>
      <c r="K189" s="1601" t="s">
        <v>284</v>
      </c>
      <c r="L189" s="1601" t="s">
        <v>329</v>
      </c>
      <c r="M189" s="209"/>
    </row>
    <row r="190" spans="1:13" ht="21.95" customHeight="1">
      <c r="A190" s="1601"/>
      <c r="B190" s="1602"/>
      <c r="C190" s="1601"/>
      <c r="D190" s="1601" t="s">
        <v>287</v>
      </c>
      <c r="E190" s="1602" t="s">
        <v>280</v>
      </c>
      <c r="F190" s="1602" t="s">
        <v>280</v>
      </c>
      <c r="G190" s="1602" t="s">
        <v>280</v>
      </c>
      <c r="H190" s="1602" t="s">
        <v>280</v>
      </c>
      <c r="I190" s="1602" t="s">
        <v>280</v>
      </c>
      <c r="J190" s="1601"/>
      <c r="K190" s="1601"/>
      <c r="L190" s="1601" t="s">
        <v>330</v>
      </c>
      <c r="M190" s="49"/>
    </row>
    <row r="191" spans="1:13" ht="21.95" customHeight="1">
      <c r="A191" s="1592">
        <v>21</v>
      </c>
      <c r="B191" s="707" t="s">
        <v>3749</v>
      </c>
      <c r="C191" s="1666" t="s">
        <v>3166</v>
      </c>
      <c r="D191" s="1697" t="s">
        <v>2290</v>
      </c>
      <c r="E191" s="1677" t="s">
        <v>97</v>
      </c>
      <c r="F191" s="1669">
        <v>20000</v>
      </c>
      <c r="G191" s="1669">
        <v>20000</v>
      </c>
      <c r="H191" s="1669">
        <v>20000</v>
      </c>
      <c r="I191" s="1669">
        <v>20000</v>
      </c>
      <c r="J191" s="707" t="s">
        <v>820</v>
      </c>
      <c r="K191" s="1670" t="s">
        <v>1899</v>
      </c>
      <c r="L191" s="707" t="s">
        <v>841</v>
      </c>
      <c r="M191" s="209"/>
    </row>
    <row r="192" spans="1:13" ht="21.95" customHeight="1">
      <c r="A192" s="1594" t="s">
        <v>1227</v>
      </c>
      <c r="B192" s="1689"/>
      <c r="C192" s="1671" t="s">
        <v>3160</v>
      </c>
      <c r="D192" s="1593" t="s">
        <v>3743</v>
      </c>
      <c r="E192" s="1679"/>
      <c r="F192" s="1674"/>
      <c r="G192" s="1674"/>
      <c r="H192" s="1674"/>
      <c r="I192" s="1674"/>
      <c r="J192" s="1593" t="s">
        <v>768</v>
      </c>
      <c r="K192" s="1671" t="s">
        <v>3160</v>
      </c>
      <c r="L192" s="1593" t="s">
        <v>842</v>
      </c>
      <c r="M192" s="49"/>
    </row>
    <row r="193" spans="1:13" ht="21.95" customHeight="1">
      <c r="A193" s="1594"/>
      <c r="B193" s="1689"/>
      <c r="C193" s="1671"/>
      <c r="D193" s="1593" t="s">
        <v>3163</v>
      </c>
      <c r="E193" s="1679"/>
      <c r="F193" s="1674"/>
      <c r="G193" s="1674"/>
      <c r="H193" s="1674"/>
      <c r="I193" s="1674"/>
      <c r="J193" s="1593"/>
      <c r="K193" s="1671"/>
      <c r="L193" s="1593"/>
      <c r="M193" s="49"/>
    </row>
    <row r="194" spans="1:13" ht="21.95" customHeight="1">
      <c r="A194" s="1594"/>
      <c r="B194" s="1689"/>
      <c r="C194" s="1671"/>
      <c r="D194" s="1672" t="s">
        <v>3710</v>
      </c>
      <c r="E194" s="1679"/>
      <c r="F194" s="1674"/>
      <c r="G194" s="1674"/>
      <c r="H194" s="1674"/>
      <c r="I194" s="1674"/>
      <c r="J194" s="1593"/>
      <c r="K194" s="1671"/>
      <c r="L194" s="1593"/>
      <c r="M194" s="49"/>
    </row>
    <row r="195" spans="1:13" ht="21.95" customHeight="1">
      <c r="A195" s="1594"/>
      <c r="B195" s="1689"/>
      <c r="C195" s="1671"/>
      <c r="D195" s="1672" t="s">
        <v>3165</v>
      </c>
      <c r="E195" s="1679"/>
      <c r="F195" s="1674"/>
      <c r="G195" s="1674"/>
      <c r="H195" s="1674"/>
      <c r="I195" s="1674"/>
      <c r="J195" s="1593"/>
      <c r="K195" s="1671"/>
      <c r="L195" s="1593"/>
      <c r="M195" s="49"/>
    </row>
    <row r="196" spans="1:13" ht="21.95" customHeight="1">
      <c r="A196" s="1594"/>
      <c r="B196" s="1689"/>
      <c r="C196" s="1671"/>
      <c r="D196" s="1593" t="s">
        <v>3750</v>
      </c>
      <c r="E196" s="1679"/>
      <c r="F196" s="1674"/>
      <c r="G196" s="1674"/>
      <c r="H196" s="1674"/>
      <c r="I196" s="1674"/>
      <c r="J196" s="1593"/>
      <c r="K196" s="1671"/>
      <c r="L196" s="1593"/>
      <c r="M196" s="49"/>
    </row>
    <row r="197" spans="1:13" ht="21.95" customHeight="1">
      <c r="A197" s="1594"/>
      <c r="B197" s="1689"/>
      <c r="C197" s="1671"/>
      <c r="D197" s="1593" t="s">
        <v>3751</v>
      </c>
      <c r="E197" s="1679"/>
      <c r="F197" s="1674"/>
      <c r="G197" s="1674"/>
      <c r="H197" s="1674"/>
      <c r="I197" s="1674"/>
      <c r="J197" s="1593"/>
      <c r="K197" s="1671"/>
      <c r="L197" s="1593"/>
      <c r="M197" s="49"/>
    </row>
    <row r="198" spans="1:13" ht="21.95" customHeight="1">
      <c r="A198" s="1603"/>
      <c r="B198" s="1698"/>
      <c r="C198" s="1699"/>
      <c r="D198" s="514" t="s">
        <v>3752</v>
      </c>
      <c r="E198" s="1690"/>
      <c r="F198" s="1691"/>
      <c r="G198" s="1691"/>
      <c r="H198" s="1691"/>
      <c r="I198" s="1691"/>
      <c r="J198" s="514"/>
      <c r="K198" s="1699"/>
      <c r="L198" s="514"/>
      <c r="M198" s="49"/>
    </row>
    <row r="199" spans="1:13" ht="21.95" customHeight="1">
      <c r="A199" s="1702">
        <v>22</v>
      </c>
      <c r="B199" s="707" t="s">
        <v>3753</v>
      </c>
      <c r="C199" s="1666" t="s">
        <v>3166</v>
      </c>
      <c r="D199" s="1688" t="s">
        <v>2295</v>
      </c>
      <c r="E199" s="1677" t="s">
        <v>97</v>
      </c>
      <c r="F199" s="1669">
        <v>20000</v>
      </c>
      <c r="G199" s="1669">
        <v>20000</v>
      </c>
      <c r="H199" s="1669">
        <v>20000</v>
      </c>
      <c r="I199" s="1669">
        <v>20000</v>
      </c>
      <c r="J199" s="707" t="s">
        <v>820</v>
      </c>
      <c r="K199" s="1670" t="s">
        <v>1899</v>
      </c>
      <c r="L199" s="707" t="s">
        <v>841</v>
      </c>
      <c r="M199" s="49"/>
    </row>
    <row r="200" spans="1:13" ht="21.95" customHeight="1">
      <c r="A200" s="1703"/>
      <c r="B200" s="708"/>
      <c r="C200" s="1671" t="s">
        <v>3160</v>
      </c>
      <c r="D200" s="1672" t="s">
        <v>3754</v>
      </c>
      <c r="E200" s="1679"/>
      <c r="F200" s="1674"/>
      <c r="G200" s="1674"/>
      <c r="H200" s="1674"/>
      <c r="I200" s="1674"/>
      <c r="J200" s="1593" t="s">
        <v>768</v>
      </c>
      <c r="K200" s="1671" t="s">
        <v>3160</v>
      </c>
      <c r="L200" s="1593" t="s">
        <v>842</v>
      </c>
      <c r="M200" s="49"/>
    </row>
    <row r="201" spans="1:13" ht="21.95" customHeight="1">
      <c r="A201" s="1703"/>
      <c r="B201" s="708"/>
      <c r="C201" s="1704"/>
      <c r="D201" s="1672" t="s">
        <v>3165</v>
      </c>
      <c r="E201" s="1679"/>
      <c r="F201" s="1674"/>
      <c r="G201" s="1674"/>
      <c r="H201" s="1674"/>
      <c r="I201" s="1674"/>
      <c r="J201" s="1593"/>
      <c r="K201" s="708"/>
      <c r="L201" s="1593"/>
      <c r="M201" s="49"/>
    </row>
    <row r="202" spans="1:13" ht="21.95" customHeight="1">
      <c r="A202" s="1703"/>
      <c r="B202" s="708"/>
      <c r="C202" s="1704"/>
      <c r="D202" s="1593" t="s">
        <v>3755</v>
      </c>
      <c r="E202" s="1679"/>
      <c r="F202" s="1674"/>
      <c r="G202" s="1674"/>
      <c r="H202" s="1674"/>
      <c r="I202" s="1674"/>
      <c r="J202" s="1593"/>
      <c r="K202" s="708"/>
      <c r="L202" s="1593"/>
      <c r="M202" s="49"/>
    </row>
    <row r="203" spans="1:13" ht="21.95" customHeight="1">
      <c r="A203" s="1703"/>
      <c r="B203" s="708"/>
      <c r="C203" s="1704"/>
      <c r="D203" s="1678" t="s">
        <v>3713</v>
      </c>
      <c r="E203" s="1679"/>
      <c r="F203" s="1674"/>
      <c r="G203" s="1674"/>
      <c r="H203" s="1674"/>
      <c r="I203" s="1674"/>
      <c r="J203" s="1593"/>
      <c r="K203" s="708"/>
      <c r="L203" s="1593"/>
      <c r="M203" s="49"/>
    </row>
    <row r="204" spans="1:13" ht="21.95" customHeight="1">
      <c r="A204" s="1703"/>
      <c r="B204" s="708"/>
      <c r="C204" s="1704"/>
      <c r="D204" s="1678" t="s">
        <v>3715</v>
      </c>
      <c r="E204" s="1679"/>
      <c r="F204" s="1674"/>
      <c r="G204" s="1674"/>
      <c r="H204" s="1674"/>
      <c r="I204" s="1674"/>
      <c r="J204" s="1593"/>
      <c r="K204" s="708"/>
      <c r="L204" s="1593"/>
      <c r="M204" s="49"/>
    </row>
    <row r="205" spans="1:13" ht="21.95" customHeight="1">
      <c r="A205" s="1703"/>
      <c r="B205" s="708"/>
      <c r="C205" s="1704"/>
      <c r="D205" s="1678" t="s">
        <v>3714</v>
      </c>
      <c r="E205" s="1679"/>
      <c r="F205" s="1674"/>
      <c r="G205" s="1674"/>
      <c r="H205" s="1674"/>
      <c r="I205" s="1674"/>
      <c r="J205" s="1593"/>
      <c r="K205" s="708"/>
      <c r="L205" s="1593"/>
      <c r="M205" s="49"/>
    </row>
    <row r="206" spans="1:13" ht="21.95" customHeight="1">
      <c r="A206" s="1703"/>
      <c r="B206" s="708"/>
      <c r="C206" s="1704"/>
      <c r="D206" s="1593" t="s">
        <v>3756</v>
      </c>
      <c r="E206" s="1679"/>
      <c r="F206" s="1674"/>
      <c r="G206" s="1674"/>
      <c r="H206" s="1674"/>
      <c r="I206" s="1674"/>
      <c r="J206" s="1593"/>
      <c r="K206" s="708"/>
      <c r="L206" s="1593"/>
      <c r="M206" s="49"/>
    </row>
    <row r="207" spans="1:13" ht="21.95" customHeight="1">
      <c r="A207" s="1718"/>
      <c r="B207" s="709"/>
      <c r="C207" s="1726"/>
      <c r="D207" s="514" t="s">
        <v>3163</v>
      </c>
      <c r="E207" s="1690"/>
      <c r="F207" s="1691"/>
      <c r="G207" s="1691"/>
      <c r="H207" s="1691"/>
      <c r="I207" s="1691"/>
      <c r="J207" s="514"/>
      <c r="K207" s="709"/>
      <c r="L207" s="514"/>
      <c r="M207" s="49"/>
    </row>
    <row r="208" spans="1:13" ht="21.95" customHeight="1">
      <c r="A208" s="1604"/>
      <c r="B208" s="1700"/>
      <c r="C208" s="1676"/>
      <c r="D208" s="513"/>
      <c r="E208" s="1692"/>
      <c r="F208" s="1693"/>
      <c r="G208" s="1693"/>
      <c r="H208" s="1693"/>
      <c r="I208" s="1693"/>
      <c r="J208" s="513"/>
      <c r="K208" s="1676"/>
      <c r="L208" s="513"/>
      <c r="M208" s="49"/>
    </row>
    <row r="209" spans="1:13" ht="21.95" customHeight="1">
      <c r="A209" s="1604"/>
      <c r="B209" s="1700"/>
      <c r="C209" s="1676"/>
      <c r="D209" s="513"/>
      <c r="E209" s="1692"/>
      <c r="F209" s="1693"/>
      <c r="G209" s="1693"/>
      <c r="H209" s="1693"/>
      <c r="I209" s="1693"/>
      <c r="J209" s="513"/>
      <c r="K209" s="1676"/>
      <c r="L209" s="513"/>
      <c r="M209" s="49"/>
    </row>
    <row r="210" spans="1:13" ht="21.95" customHeight="1">
      <c r="A210" s="1604"/>
      <c r="B210" s="1700"/>
      <c r="C210" s="1676"/>
      <c r="D210" s="513"/>
      <c r="E210" s="1692"/>
      <c r="F210" s="1693"/>
      <c r="G210" s="1693"/>
      <c r="H210" s="1693"/>
      <c r="I210" s="1693"/>
      <c r="J210" s="513"/>
      <c r="K210" s="1676"/>
      <c r="L210" s="513"/>
      <c r="M210" s="49"/>
    </row>
    <row r="211" spans="1:13" ht="21.95" customHeight="1">
      <c r="A211" s="22"/>
      <c r="B211" s="22"/>
      <c r="C211" s="22"/>
      <c r="D211" s="22"/>
      <c r="E211" s="1701"/>
      <c r="F211" s="22"/>
      <c r="G211" s="22"/>
      <c r="H211" s="22"/>
      <c r="I211" s="22"/>
      <c r="J211" s="22"/>
      <c r="K211" s="22"/>
      <c r="L211" s="22"/>
      <c r="M211" s="182"/>
    </row>
    <row r="212" spans="1:13" ht="21.95" customHeight="1">
      <c r="A212" s="22"/>
      <c r="B212" s="22"/>
      <c r="C212" s="22"/>
      <c r="D212" s="22"/>
      <c r="E212" s="1701"/>
      <c r="F212" s="22"/>
      <c r="G212" s="22"/>
      <c r="H212" s="22"/>
      <c r="I212" s="22"/>
      <c r="J212" s="22"/>
      <c r="K212" s="22"/>
      <c r="L212" s="1687">
        <v>130</v>
      </c>
      <c r="M212" s="191"/>
    </row>
    <row r="213" spans="1:13" ht="21.95" customHeight="1">
      <c r="A213" s="1600"/>
      <c r="B213" s="707"/>
      <c r="C213" s="707"/>
      <c r="D213" s="1600" t="s">
        <v>278</v>
      </c>
      <c r="E213" s="1897" t="s">
        <v>279</v>
      </c>
      <c r="F213" s="1898"/>
      <c r="G213" s="1898"/>
      <c r="H213" s="1898"/>
      <c r="I213" s="1899"/>
      <c r="J213" s="1600" t="s">
        <v>281</v>
      </c>
      <c r="K213" s="1600" t="s">
        <v>283</v>
      </c>
      <c r="L213" s="1600" t="s">
        <v>285</v>
      </c>
      <c r="M213" s="197"/>
    </row>
    <row r="214" spans="1:13" ht="21.95" customHeight="1">
      <c r="A214" s="1601" t="s">
        <v>276</v>
      </c>
      <c r="B214" s="1601" t="s">
        <v>95</v>
      </c>
      <c r="C214" s="1601" t="s">
        <v>277</v>
      </c>
      <c r="D214" s="1601" t="s">
        <v>286</v>
      </c>
      <c r="E214" s="1600">
        <v>2561</v>
      </c>
      <c r="F214" s="1600">
        <v>2562</v>
      </c>
      <c r="G214" s="1600">
        <v>2563</v>
      </c>
      <c r="H214" s="1600">
        <v>2564</v>
      </c>
      <c r="I214" s="1600">
        <v>2565</v>
      </c>
      <c r="J214" s="1601" t="s">
        <v>282</v>
      </c>
      <c r="K214" s="1601" t="s">
        <v>284</v>
      </c>
      <c r="L214" s="1601" t="s">
        <v>329</v>
      </c>
      <c r="M214" s="191"/>
    </row>
    <row r="215" spans="1:13" ht="21.95" customHeight="1">
      <c r="A215" s="1601"/>
      <c r="B215" s="1602"/>
      <c r="C215" s="1601"/>
      <c r="D215" s="1601" t="s">
        <v>287</v>
      </c>
      <c r="E215" s="1602" t="s">
        <v>280</v>
      </c>
      <c r="F215" s="1602" t="s">
        <v>280</v>
      </c>
      <c r="G215" s="1602" t="s">
        <v>280</v>
      </c>
      <c r="H215" s="1602" t="s">
        <v>280</v>
      </c>
      <c r="I215" s="1602" t="s">
        <v>280</v>
      </c>
      <c r="J215" s="1601"/>
      <c r="K215" s="1601"/>
      <c r="L215" s="1601" t="s">
        <v>330</v>
      </c>
      <c r="M215" s="197"/>
    </row>
    <row r="216" spans="1:13" ht="21.95" customHeight="1">
      <c r="A216" s="1592">
        <v>23</v>
      </c>
      <c r="B216" s="1705" t="s">
        <v>3199</v>
      </c>
      <c r="C216" s="1666" t="s">
        <v>3166</v>
      </c>
      <c r="D216" s="1706" t="s">
        <v>2296</v>
      </c>
      <c r="E216" s="1677" t="s">
        <v>97</v>
      </c>
      <c r="F216" s="1669">
        <v>20000</v>
      </c>
      <c r="G216" s="1669">
        <v>20000</v>
      </c>
      <c r="H216" s="1669">
        <v>20000</v>
      </c>
      <c r="I216" s="1669">
        <v>20000</v>
      </c>
      <c r="J216" s="1705" t="s">
        <v>820</v>
      </c>
      <c r="K216" s="1670" t="s">
        <v>1899</v>
      </c>
      <c r="L216" s="1705" t="s">
        <v>841</v>
      </c>
      <c r="M216" s="202"/>
    </row>
    <row r="217" spans="1:13" ht="21.95" customHeight="1">
      <c r="A217" s="1594"/>
      <c r="B217" s="708" t="s">
        <v>3163</v>
      </c>
      <c r="C217" s="1671" t="s">
        <v>3160</v>
      </c>
      <c r="D217" s="1593" t="s">
        <v>3743</v>
      </c>
      <c r="E217" s="1679"/>
      <c r="F217" s="1674"/>
      <c r="G217" s="1674"/>
      <c r="H217" s="1674"/>
      <c r="I217" s="1674"/>
      <c r="J217" s="1707" t="s">
        <v>768</v>
      </c>
      <c r="K217" s="1671" t="s">
        <v>3160</v>
      </c>
      <c r="L217" s="1707" t="s">
        <v>842</v>
      </c>
      <c r="M217" s="191"/>
    </row>
    <row r="218" spans="1:13" ht="21.95" customHeight="1">
      <c r="A218" s="1594"/>
      <c r="B218" s="708"/>
      <c r="C218" s="1671"/>
      <c r="D218" s="1593" t="s">
        <v>3163</v>
      </c>
      <c r="E218" s="1708"/>
      <c r="F218" s="1709"/>
      <c r="G218" s="1709"/>
      <c r="H218" s="1709"/>
      <c r="I218" s="1709"/>
      <c r="J218" s="1707"/>
      <c r="K218" s="1671"/>
      <c r="L218" s="1707"/>
      <c r="M218" s="197"/>
    </row>
    <row r="219" spans="1:13" ht="21.95" customHeight="1">
      <c r="A219" s="1594"/>
      <c r="B219" s="708"/>
      <c r="C219" s="1671"/>
      <c r="D219" s="1672" t="s">
        <v>3710</v>
      </c>
      <c r="E219" s="1708"/>
      <c r="F219" s="1709"/>
      <c r="G219" s="1709"/>
      <c r="H219" s="1709"/>
      <c r="I219" s="1709"/>
      <c r="J219" s="1707"/>
      <c r="K219" s="1671"/>
      <c r="L219" s="1707"/>
      <c r="M219" s="197"/>
    </row>
    <row r="220" spans="1:13" ht="21.95" customHeight="1">
      <c r="A220" s="1594"/>
      <c r="B220" s="708"/>
      <c r="C220" s="1671"/>
      <c r="D220" s="1672" t="s">
        <v>3165</v>
      </c>
      <c r="E220" s="1708"/>
      <c r="F220" s="1709"/>
      <c r="G220" s="1709"/>
      <c r="H220" s="1709"/>
      <c r="I220" s="1709"/>
      <c r="J220" s="1707"/>
      <c r="K220" s="1671"/>
      <c r="L220" s="1707"/>
      <c r="M220" s="197"/>
    </row>
    <row r="221" spans="1:13" ht="21.95" customHeight="1">
      <c r="A221" s="1594"/>
      <c r="B221" s="708"/>
      <c r="C221" s="1671"/>
      <c r="D221" s="1593" t="s">
        <v>3707</v>
      </c>
      <c r="E221" s="1708"/>
      <c r="F221" s="1709"/>
      <c r="G221" s="1709"/>
      <c r="H221" s="1709"/>
      <c r="I221" s="1709"/>
      <c r="J221" s="1707"/>
      <c r="K221" s="1671"/>
      <c r="L221" s="1707"/>
      <c r="M221" s="197"/>
    </row>
    <row r="222" spans="1:13" ht="21.95" customHeight="1">
      <c r="A222" s="1594"/>
      <c r="B222" s="708"/>
      <c r="C222" s="1671"/>
      <c r="D222" s="1593" t="s">
        <v>3708</v>
      </c>
      <c r="E222" s="1708"/>
      <c r="F222" s="1709"/>
      <c r="G222" s="1709"/>
      <c r="H222" s="1709"/>
      <c r="I222" s="1709"/>
      <c r="J222" s="1707"/>
      <c r="K222" s="1671"/>
      <c r="L222" s="1707"/>
      <c r="M222" s="197"/>
    </row>
    <row r="223" spans="1:13" ht="21.95" customHeight="1">
      <c r="A223" s="1594"/>
      <c r="B223" s="708"/>
      <c r="C223" s="1671"/>
      <c r="D223" s="1593" t="s">
        <v>3745</v>
      </c>
      <c r="E223" s="1708"/>
      <c r="F223" s="1709"/>
      <c r="G223" s="1709"/>
      <c r="H223" s="1709"/>
      <c r="I223" s="1709"/>
      <c r="J223" s="1707"/>
      <c r="K223" s="1671"/>
      <c r="L223" s="1707"/>
      <c r="M223" s="197"/>
    </row>
    <row r="224" spans="1:13" ht="21.95" customHeight="1">
      <c r="A224" s="1603"/>
      <c r="B224" s="709"/>
      <c r="C224" s="1699"/>
      <c r="D224" s="514" t="s">
        <v>3746</v>
      </c>
      <c r="E224" s="1710"/>
      <c r="F224" s="1711"/>
      <c r="G224" s="1711"/>
      <c r="H224" s="1711"/>
      <c r="I224" s="1711"/>
      <c r="J224" s="1712"/>
      <c r="K224" s="1699"/>
      <c r="L224" s="1712"/>
      <c r="M224" s="197"/>
    </row>
    <row r="225" spans="1:13" ht="21.95" customHeight="1">
      <c r="A225" s="1702">
        <v>24</v>
      </c>
      <c r="B225" s="707" t="s">
        <v>3758</v>
      </c>
      <c r="C225" s="1716" t="s">
        <v>3166</v>
      </c>
      <c r="D225" s="707" t="s">
        <v>2301</v>
      </c>
      <c r="E225" s="1677" t="s">
        <v>97</v>
      </c>
      <c r="F225" s="1669">
        <v>20000</v>
      </c>
      <c r="G225" s="1669">
        <v>20000</v>
      </c>
      <c r="H225" s="1669">
        <v>20000</v>
      </c>
      <c r="I225" s="1669">
        <v>20000</v>
      </c>
      <c r="J225" s="707" t="s">
        <v>820</v>
      </c>
      <c r="K225" s="1670" t="s">
        <v>1899</v>
      </c>
      <c r="L225" s="707" t="s">
        <v>841</v>
      </c>
      <c r="M225" s="700"/>
    </row>
    <row r="226" spans="1:13" ht="21.95" customHeight="1">
      <c r="A226" s="1703"/>
      <c r="B226" s="708"/>
      <c r="C226" s="1717" t="s">
        <v>3160</v>
      </c>
      <c r="D226" s="1593" t="s">
        <v>3757</v>
      </c>
      <c r="E226" s="1679"/>
      <c r="F226" s="1674"/>
      <c r="G226" s="1674"/>
      <c r="H226" s="1674"/>
      <c r="I226" s="1674"/>
      <c r="J226" s="1593" t="s">
        <v>768</v>
      </c>
      <c r="K226" s="1671" t="s">
        <v>3160</v>
      </c>
      <c r="L226" s="1593" t="s">
        <v>842</v>
      </c>
      <c r="M226" s="180"/>
    </row>
    <row r="227" spans="1:13" ht="21.95" customHeight="1">
      <c r="A227" s="1703"/>
      <c r="B227" s="708"/>
      <c r="C227" s="1717"/>
      <c r="D227" s="1593" t="s">
        <v>3751</v>
      </c>
      <c r="E227" s="1673"/>
      <c r="F227" s="1674"/>
      <c r="G227" s="1674"/>
      <c r="H227" s="1674"/>
      <c r="I227" s="1674"/>
      <c r="J227" s="1593"/>
      <c r="K227" s="1676"/>
      <c r="L227" s="1593"/>
      <c r="M227" s="182"/>
    </row>
    <row r="228" spans="1:13" ht="21.95" customHeight="1">
      <c r="A228" s="1703"/>
      <c r="B228" s="708"/>
      <c r="C228" s="1717"/>
      <c r="D228" s="1593" t="s">
        <v>3752</v>
      </c>
      <c r="E228" s="1673"/>
      <c r="F228" s="1674"/>
      <c r="G228" s="1674"/>
      <c r="H228" s="1674"/>
      <c r="I228" s="1674"/>
      <c r="J228" s="1593"/>
      <c r="K228" s="1676"/>
      <c r="L228" s="1593"/>
      <c r="M228" s="182"/>
    </row>
    <row r="229" spans="1:13" ht="21.95" customHeight="1">
      <c r="A229" s="1703"/>
      <c r="B229" s="708"/>
      <c r="C229" s="1717"/>
      <c r="D229" s="1593" t="s">
        <v>3755</v>
      </c>
      <c r="E229" s="1673"/>
      <c r="F229" s="1674"/>
      <c r="G229" s="1674"/>
      <c r="H229" s="1674"/>
      <c r="I229" s="1674"/>
      <c r="J229" s="1593"/>
      <c r="K229" s="1676"/>
      <c r="L229" s="1593"/>
      <c r="M229" s="182"/>
    </row>
    <row r="230" spans="1:13" ht="21.95" customHeight="1">
      <c r="A230" s="1703"/>
      <c r="B230" s="708"/>
      <c r="C230" s="1717"/>
      <c r="D230" s="708" t="s">
        <v>3713</v>
      </c>
      <c r="E230" s="1673"/>
      <c r="F230" s="1674"/>
      <c r="G230" s="1674"/>
      <c r="H230" s="1674"/>
      <c r="I230" s="1674"/>
      <c r="J230" s="1593"/>
      <c r="K230" s="1676"/>
      <c r="L230" s="1593"/>
      <c r="M230" s="182"/>
    </row>
    <row r="231" spans="1:13" ht="21.95" customHeight="1">
      <c r="A231" s="1703"/>
      <c r="B231" s="708"/>
      <c r="C231" s="1717"/>
      <c r="D231" s="708" t="s">
        <v>3715</v>
      </c>
      <c r="E231" s="1673"/>
      <c r="F231" s="1674"/>
      <c r="G231" s="1674"/>
      <c r="H231" s="1674"/>
      <c r="I231" s="1674"/>
      <c r="J231" s="1593"/>
      <c r="K231" s="1676"/>
      <c r="L231" s="1593"/>
      <c r="M231" s="182"/>
    </row>
    <row r="232" spans="1:13" ht="21.95" customHeight="1">
      <c r="A232" s="1703"/>
      <c r="B232" s="708"/>
      <c r="C232" s="1717"/>
      <c r="D232" s="708" t="s">
        <v>3714</v>
      </c>
      <c r="E232" s="1673"/>
      <c r="F232" s="1674"/>
      <c r="G232" s="1674"/>
      <c r="H232" s="1674"/>
      <c r="I232" s="1674"/>
      <c r="J232" s="1593"/>
      <c r="K232" s="1676"/>
      <c r="L232" s="1593"/>
      <c r="M232" s="182"/>
    </row>
    <row r="233" spans="1:13" ht="21.95" customHeight="1">
      <c r="A233" s="1703"/>
      <c r="B233" s="708"/>
      <c r="C233" s="1717"/>
      <c r="D233" s="1593" t="s">
        <v>3759</v>
      </c>
      <c r="E233" s="1673"/>
      <c r="F233" s="1674"/>
      <c r="G233" s="1674"/>
      <c r="H233" s="1674"/>
      <c r="I233" s="1674"/>
      <c r="J233" s="1593"/>
      <c r="K233" s="1676"/>
      <c r="L233" s="1593"/>
      <c r="M233" s="182"/>
    </row>
    <row r="234" spans="1:13" ht="21.95" customHeight="1">
      <c r="A234" s="1718"/>
      <c r="B234" s="709"/>
      <c r="C234" s="1733"/>
      <c r="D234" s="514" t="s">
        <v>3709</v>
      </c>
      <c r="E234" s="1721"/>
      <c r="F234" s="1691"/>
      <c r="G234" s="1691"/>
      <c r="H234" s="1691"/>
      <c r="I234" s="1691"/>
      <c r="J234" s="514"/>
      <c r="K234" s="1719"/>
      <c r="L234" s="514"/>
      <c r="M234" s="182"/>
    </row>
    <row r="235" spans="1:13" ht="21.95" customHeight="1">
      <c r="A235" s="1604"/>
      <c r="B235" s="1685"/>
      <c r="C235" s="1676"/>
      <c r="D235" s="513"/>
      <c r="E235" s="1713"/>
      <c r="F235" s="1714"/>
      <c r="G235" s="1714"/>
      <c r="H235" s="1714"/>
      <c r="I235" s="1714"/>
      <c r="J235" s="1715"/>
      <c r="K235" s="1676"/>
      <c r="L235" s="1715"/>
      <c r="M235" s="196"/>
    </row>
    <row r="236" spans="1:13" ht="21.95" customHeight="1">
      <c r="A236" s="1604"/>
      <c r="B236" s="1685"/>
      <c r="C236" s="1676"/>
      <c r="D236" s="513"/>
      <c r="E236" s="1713"/>
      <c r="F236" s="1714"/>
      <c r="G236" s="1714"/>
      <c r="H236" s="1714"/>
      <c r="I236" s="1714"/>
      <c r="J236" s="1715"/>
      <c r="K236" s="1676"/>
      <c r="L236" s="1715"/>
      <c r="M236" s="196"/>
    </row>
    <row r="237" spans="1:13" ht="21.95" customHeight="1">
      <c r="A237" s="1604"/>
      <c r="B237" s="1685"/>
      <c r="C237" s="1676"/>
      <c r="D237" s="513"/>
      <c r="E237" s="1713"/>
      <c r="F237" s="1714"/>
      <c r="G237" s="1714"/>
      <c r="H237" s="1714"/>
      <c r="I237" s="1714"/>
      <c r="J237" s="1715"/>
      <c r="K237" s="1676"/>
      <c r="L237" s="1687">
        <v>131</v>
      </c>
      <c r="M237" s="196"/>
    </row>
    <row r="238" spans="1:13" ht="21.95" customHeight="1">
      <c r="A238" s="1600"/>
      <c r="B238" s="707"/>
      <c r="C238" s="707"/>
      <c r="D238" s="1600" t="s">
        <v>278</v>
      </c>
      <c r="E238" s="1897" t="s">
        <v>279</v>
      </c>
      <c r="F238" s="1898"/>
      <c r="G238" s="1898"/>
      <c r="H238" s="1898"/>
      <c r="I238" s="1899"/>
      <c r="J238" s="1600" t="s">
        <v>281</v>
      </c>
      <c r="K238" s="1600" t="s">
        <v>283</v>
      </c>
      <c r="L238" s="1600" t="s">
        <v>285</v>
      </c>
      <c r="M238" s="196"/>
    </row>
    <row r="239" spans="1:13" ht="21.95" customHeight="1">
      <c r="A239" s="1601" t="s">
        <v>276</v>
      </c>
      <c r="B239" s="1601" t="s">
        <v>95</v>
      </c>
      <c r="C239" s="1601" t="s">
        <v>277</v>
      </c>
      <c r="D239" s="1601" t="s">
        <v>286</v>
      </c>
      <c r="E239" s="1600">
        <v>2561</v>
      </c>
      <c r="F239" s="1600">
        <v>2562</v>
      </c>
      <c r="G239" s="1600">
        <v>2563</v>
      </c>
      <c r="H239" s="1600">
        <v>2564</v>
      </c>
      <c r="I239" s="1600">
        <v>2565</v>
      </c>
      <c r="J239" s="1601" t="s">
        <v>282</v>
      </c>
      <c r="K239" s="1601" t="s">
        <v>284</v>
      </c>
      <c r="L239" s="1601" t="s">
        <v>329</v>
      </c>
      <c r="M239" s="197"/>
    </row>
    <row r="240" spans="1:13" ht="21.95" customHeight="1">
      <c r="A240" s="1601"/>
      <c r="B240" s="1602"/>
      <c r="C240" s="1601"/>
      <c r="D240" s="1601" t="s">
        <v>287</v>
      </c>
      <c r="E240" s="1602" t="s">
        <v>280</v>
      </c>
      <c r="F240" s="1602" t="s">
        <v>280</v>
      </c>
      <c r="G240" s="1602" t="s">
        <v>280</v>
      </c>
      <c r="H240" s="1602" t="s">
        <v>280</v>
      </c>
      <c r="I240" s="1602" t="s">
        <v>280</v>
      </c>
      <c r="J240" s="1601"/>
      <c r="K240" s="1601"/>
      <c r="L240" s="1601" t="s">
        <v>330</v>
      </c>
      <c r="M240" s="197"/>
    </row>
    <row r="241" spans="1:13">
      <c r="A241" s="1702">
        <v>25</v>
      </c>
      <c r="B241" s="707" t="s">
        <v>3760</v>
      </c>
      <c r="C241" s="1666" t="s">
        <v>3166</v>
      </c>
      <c r="D241" s="707" t="s">
        <v>2307</v>
      </c>
      <c r="E241" s="1677" t="s">
        <v>97</v>
      </c>
      <c r="F241" s="1669">
        <v>20000</v>
      </c>
      <c r="G241" s="1669">
        <v>20000</v>
      </c>
      <c r="H241" s="1669">
        <v>20000</v>
      </c>
      <c r="I241" s="1669">
        <v>20000</v>
      </c>
      <c r="J241" s="707" t="s">
        <v>820</v>
      </c>
      <c r="K241" s="1670" t="s">
        <v>1899</v>
      </c>
      <c r="L241" s="707" t="s">
        <v>841</v>
      </c>
    </row>
    <row r="242" spans="1:13">
      <c r="A242" s="1703"/>
      <c r="B242" s="1689"/>
      <c r="C242" s="1704" t="s">
        <v>3160</v>
      </c>
      <c r="D242" s="1593" t="s">
        <v>3712</v>
      </c>
      <c r="E242" s="1679"/>
      <c r="F242" s="1674"/>
      <c r="G242" s="1674"/>
      <c r="H242" s="1674"/>
      <c r="I242" s="1674"/>
      <c r="J242" s="1593" t="s">
        <v>768</v>
      </c>
      <c r="K242" s="1671" t="s">
        <v>3160</v>
      </c>
      <c r="L242" s="1593" t="s">
        <v>842</v>
      </c>
    </row>
    <row r="243" spans="1:13">
      <c r="A243" s="1703"/>
      <c r="B243" s="1689"/>
      <c r="C243" s="1704"/>
      <c r="D243" s="708" t="s">
        <v>3713</v>
      </c>
      <c r="E243" s="1679"/>
      <c r="F243" s="1674"/>
      <c r="G243" s="1674"/>
      <c r="H243" s="1674"/>
      <c r="I243" s="1674"/>
      <c r="J243" s="1593"/>
      <c r="K243" s="1676"/>
      <c r="L243" s="1593"/>
    </row>
    <row r="244" spans="1:13">
      <c r="A244" s="1703"/>
      <c r="B244" s="708"/>
      <c r="C244" s="1704"/>
      <c r="D244" s="708" t="s">
        <v>3715</v>
      </c>
      <c r="E244" s="1679"/>
      <c r="F244" s="1674"/>
      <c r="G244" s="1674"/>
      <c r="H244" s="1674"/>
      <c r="I244" s="1674"/>
      <c r="J244" s="1593"/>
      <c r="K244" s="1676"/>
      <c r="L244" s="1593"/>
    </row>
    <row r="245" spans="1:13">
      <c r="A245" s="1703"/>
      <c r="B245" s="708"/>
      <c r="C245" s="1671"/>
      <c r="D245" s="708" t="s">
        <v>3714</v>
      </c>
      <c r="E245" s="1679"/>
      <c r="F245" s="1674"/>
      <c r="G245" s="1674"/>
      <c r="H245" s="1674"/>
      <c r="I245" s="1674"/>
      <c r="J245" s="1593"/>
      <c r="K245" s="1676"/>
      <c r="L245" s="1593"/>
    </row>
    <row r="246" spans="1:13">
      <c r="A246" s="1703"/>
      <c r="B246" s="708"/>
      <c r="C246" s="1671"/>
      <c r="D246" s="1593" t="s">
        <v>3761</v>
      </c>
      <c r="E246" s="1679"/>
      <c r="F246" s="1674"/>
      <c r="G246" s="1674"/>
      <c r="H246" s="1674"/>
      <c r="I246" s="1674"/>
      <c r="J246" s="1593"/>
      <c r="K246" s="1676"/>
      <c r="L246" s="1593"/>
    </row>
    <row r="247" spans="1:13">
      <c r="A247" s="1601"/>
      <c r="B247" s="1685"/>
      <c r="C247" s="1671"/>
      <c r="D247" s="513" t="s">
        <v>3163</v>
      </c>
      <c r="E247" s="1679"/>
      <c r="F247" s="1693"/>
      <c r="G247" s="1674"/>
      <c r="H247" s="1693"/>
      <c r="I247" s="1674"/>
      <c r="J247" s="513"/>
      <c r="K247" s="1671"/>
      <c r="L247" s="1593"/>
    </row>
    <row r="248" spans="1:13">
      <c r="A248" s="1601"/>
      <c r="B248" s="1685"/>
      <c r="C248" s="1671"/>
      <c r="D248" s="513" t="s">
        <v>3756</v>
      </c>
      <c r="E248" s="1679"/>
      <c r="F248" s="1693"/>
      <c r="G248" s="1674"/>
      <c r="H248" s="1693"/>
      <c r="I248" s="1674"/>
      <c r="J248" s="513"/>
      <c r="K248" s="1671"/>
      <c r="L248" s="1593"/>
    </row>
    <row r="249" spans="1:13">
      <c r="A249" s="1602"/>
      <c r="B249" s="1720"/>
      <c r="C249" s="709"/>
      <c r="D249" s="515" t="s">
        <v>3208</v>
      </c>
      <c r="E249" s="1690"/>
      <c r="F249" s="1741"/>
      <c r="G249" s="1691"/>
      <c r="H249" s="1741"/>
      <c r="I249" s="1691"/>
      <c r="J249" s="515"/>
      <c r="K249" s="709"/>
      <c r="L249" s="514"/>
    </row>
    <row r="250" spans="1:13">
      <c r="A250" s="1722">
        <v>26</v>
      </c>
      <c r="B250" s="1593" t="s">
        <v>3762</v>
      </c>
      <c r="C250" s="1717" t="s">
        <v>3166</v>
      </c>
      <c r="D250" s="1593" t="s">
        <v>2312</v>
      </c>
      <c r="E250" s="1679" t="s">
        <v>97</v>
      </c>
      <c r="F250" s="1674">
        <v>20000</v>
      </c>
      <c r="G250" s="1674">
        <v>20000</v>
      </c>
      <c r="H250" s="1674">
        <v>20000</v>
      </c>
      <c r="I250" s="1674">
        <v>20000</v>
      </c>
      <c r="J250" s="1593" t="s">
        <v>820</v>
      </c>
      <c r="K250" s="1740" t="s">
        <v>1899</v>
      </c>
      <c r="L250" s="1593" t="s">
        <v>841</v>
      </c>
    </row>
    <row r="251" spans="1:13" ht="21.95" customHeight="1">
      <c r="A251" s="1703" t="s">
        <v>1227</v>
      </c>
      <c r="B251" s="1689"/>
      <c r="C251" s="1676" t="s">
        <v>3160</v>
      </c>
      <c r="D251" s="1593" t="s">
        <v>3743</v>
      </c>
      <c r="E251" s="1679"/>
      <c r="F251" s="1674"/>
      <c r="G251" s="1674"/>
      <c r="H251" s="1674"/>
      <c r="I251" s="1674"/>
      <c r="J251" s="1593" t="s">
        <v>768</v>
      </c>
      <c r="K251" s="1671" t="s">
        <v>3160</v>
      </c>
      <c r="L251" s="1593" t="s">
        <v>842</v>
      </c>
      <c r="M251" s="182"/>
    </row>
    <row r="252" spans="1:13" ht="21.95" customHeight="1">
      <c r="A252" s="1703"/>
      <c r="B252" s="1689"/>
      <c r="C252" s="1676"/>
      <c r="D252" s="1593" t="s">
        <v>3163</v>
      </c>
      <c r="E252" s="1673"/>
      <c r="F252" s="1674"/>
      <c r="G252" s="1674"/>
      <c r="H252" s="1674"/>
      <c r="I252" s="1674"/>
      <c r="J252" s="1593"/>
      <c r="K252" s="1671"/>
      <c r="L252" s="1593"/>
      <c r="M252" s="182"/>
    </row>
    <row r="253" spans="1:13" ht="21.95" customHeight="1">
      <c r="A253" s="1703"/>
      <c r="B253" s="1689"/>
      <c r="C253" s="1676"/>
      <c r="D253" s="1593" t="s">
        <v>3744</v>
      </c>
      <c r="E253" s="1673"/>
      <c r="F253" s="1674"/>
      <c r="G253" s="1674"/>
      <c r="H253" s="1674"/>
      <c r="I253" s="1674"/>
      <c r="J253" s="1593"/>
      <c r="K253" s="1671"/>
      <c r="L253" s="1593"/>
      <c r="M253" s="182"/>
    </row>
    <row r="254" spans="1:13" ht="21.95" customHeight="1">
      <c r="A254" s="1703"/>
      <c r="B254" s="1689"/>
      <c r="C254" s="1676"/>
      <c r="D254" s="1593" t="s">
        <v>3708</v>
      </c>
      <c r="E254" s="1673"/>
      <c r="F254" s="1674"/>
      <c r="G254" s="1674"/>
      <c r="H254" s="1674"/>
      <c r="I254" s="1674"/>
      <c r="J254" s="1593"/>
      <c r="K254" s="1671"/>
      <c r="L254" s="1593"/>
      <c r="M254" s="182"/>
    </row>
    <row r="255" spans="1:13" ht="21.95" customHeight="1">
      <c r="A255" s="1703"/>
      <c r="B255" s="1689"/>
      <c r="C255" s="1676"/>
      <c r="D255" s="1593" t="s">
        <v>3745</v>
      </c>
      <c r="E255" s="1673"/>
      <c r="F255" s="1674"/>
      <c r="G255" s="1674"/>
      <c r="H255" s="1674"/>
      <c r="I255" s="1674"/>
      <c r="J255" s="1593"/>
      <c r="K255" s="1671"/>
      <c r="L255" s="1593"/>
      <c r="M255" s="182"/>
    </row>
    <row r="256" spans="1:13" ht="21.95" customHeight="1">
      <c r="A256" s="1703"/>
      <c r="B256" s="1689"/>
      <c r="C256" s="1676"/>
      <c r="D256" s="1593" t="s">
        <v>3746</v>
      </c>
      <c r="E256" s="1673"/>
      <c r="F256" s="1674"/>
      <c r="G256" s="1674"/>
      <c r="H256" s="1674"/>
      <c r="I256" s="1674"/>
      <c r="J256" s="1593"/>
      <c r="K256" s="1671"/>
      <c r="L256" s="1593"/>
      <c r="M256" s="182"/>
    </row>
    <row r="257" spans="1:13" ht="21.95" customHeight="1">
      <c r="A257" s="1703"/>
      <c r="B257" s="1689"/>
      <c r="C257" s="1676"/>
      <c r="D257" s="708" t="s">
        <v>3763</v>
      </c>
      <c r="E257" s="1673"/>
      <c r="F257" s="1674"/>
      <c r="G257" s="1674"/>
      <c r="H257" s="1674"/>
      <c r="I257" s="1674"/>
      <c r="J257" s="1593"/>
      <c r="K257" s="1671"/>
      <c r="L257" s="1593"/>
      <c r="M257" s="182"/>
    </row>
    <row r="258" spans="1:13" ht="21.95" customHeight="1">
      <c r="A258" s="1703"/>
      <c r="B258" s="1689"/>
      <c r="C258" s="1676"/>
      <c r="D258" s="708" t="s">
        <v>3716</v>
      </c>
      <c r="E258" s="1673"/>
      <c r="F258" s="1674"/>
      <c r="G258" s="1674"/>
      <c r="H258" s="1674"/>
      <c r="I258" s="1674"/>
      <c r="J258" s="1593"/>
      <c r="K258" s="1671"/>
      <c r="L258" s="1593"/>
      <c r="M258" s="1658"/>
    </row>
    <row r="259" spans="1:13" ht="21.95" customHeight="1">
      <c r="A259" s="1703"/>
      <c r="B259" s="708"/>
      <c r="C259" s="1676"/>
      <c r="D259" s="708" t="s">
        <v>3717</v>
      </c>
      <c r="E259" s="1673"/>
      <c r="F259" s="1674"/>
      <c r="G259" s="1674"/>
      <c r="H259" s="1674"/>
      <c r="I259" s="1674"/>
      <c r="J259" s="1593"/>
      <c r="K259" s="708"/>
      <c r="L259" s="1593"/>
    </row>
    <row r="260" spans="1:13" ht="21.95" customHeight="1">
      <c r="A260" s="1718"/>
      <c r="B260" s="709"/>
      <c r="C260" s="1719"/>
      <c r="D260" s="709" t="s">
        <v>3718</v>
      </c>
      <c r="E260" s="1721"/>
      <c r="F260" s="1691"/>
      <c r="G260" s="1691"/>
      <c r="H260" s="1691"/>
      <c r="I260" s="1691"/>
      <c r="J260" s="514"/>
      <c r="K260" s="709"/>
      <c r="L260" s="516"/>
    </row>
    <row r="261" spans="1:13" ht="21.95" customHeight="1">
      <c r="A261" s="1684"/>
      <c r="B261" s="1685"/>
      <c r="C261" s="1676"/>
      <c r="D261" s="1685"/>
      <c r="E261" s="1692"/>
      <c r="F261" s="1693"/>
      <c r="G261" s="1693"/>
      <c r="H261" s="1693"/>
      <c r="I261" s="1693"/>
      <c r="J261" s="513"/>
      <c r="K261" s="1685"/>
      <c r="L261" s="1687">
        <v>132</v>
      </c>
      <c r="M261" s="1655"/>
    </row>
    <row r="262" spans="1:13" ht="21.95" customHeight="1">
      <c r="A262" s="1600"/>
      <c r="B262" s="707"/>
      <c r="C262" s="707"/>
      <c r="D262" s="1600" t="s">
        <v>278</v>
      </c>
      <c r="E262" s="1897" t="s">
        <v>279</v>
      </c>
      <c r="F262" s="1898"/>
      <c r="G262" s="1898"/>
      <c r="H262" s="1898"/>
      <c r="I262" s="1899"/>
      <c r="J262" s="1600" t="s">
        <v>281</v>
      </c>
      <c r="K262" s="1600" t="s">
        <v>283</v>
      </c>
      <c r="L262" s="1600" t="s">
        <v>285</v>
      </c>
      <c r="M262" s="191"/>
    </row>
    <row r="263" spans="1:13" ht="21.95" customHeight="1">
      <c r="A263" s="1601" t="s">
        <v>276</v>
      </c>
      <c r="B263" s="1601" t="s">
        <v>95</v>
      </c>
      <c r="C263" s="1601" t="s">
        <v>277</v>
      </c>
      <c r="D263" s="1601" t="s">
        <v>286</v>
      </c>
      <c r="E263" s="1600">
        <v>2561</v>
      </c>
      <c r="F263" s="1600">
        <v>2562</v>
      </c>
      <c r="G263" s="1600">
        <v>2563</v>
      </c>
      <c r="H263" s="1600">
        <v>2564</v>
      </c>
      <c r="I263" s="1600">
        <v>2565</v>
      </c>
      <c r="J263" s="1601" t="s">
        <v>282</v>
      </c>
      <c r="K263" s="1601" t="s">
        <v>284</v>
      </c>
      <c r="L263" s="1601" t="s">
        <v>329</v>
      </c>
      <c r="M263" s="197"/>
    </row>
    <row r="264" spans="1:13" ht="21.95" customHeight="1">
      <c r="A264" s="1602"/>
      <c r="B264" s="1602"/>
      <c r="C264" s="1602"/>
      <c r="D264" s="1602" t="s">
        <v>287</v>
      </c>
      <c r="E264" s="1602" t="s">
        <v>280</v>
      </c>
      <c r="F264" s="1602" t="s">
        <v>280</v>
      </c>
      <c r="G264" s="1602" t="s">
        <v>280</v>
      </c>
      <c r="H264" s="1602" t="s">
        <v>280</v>
      </c>
      <c r="I264" s="1602" t="s">
        <v>280</v>
      </c>
      <c r="J264" s="1602"/>
      <c r="K264" s="1602"/>
      <c r="L264" s="1602" t="s">
        <v>330</v>
      </c>
      <c r="M264" s="202"/>
    </row>
    <row r="265" spans="1:13" ht="21.95" customHeight="1">
      <c r="A265" s="1702">
        <v>27</v>
      </c>
      <c r="B265" s="707" t="s">
        <v>3764</v>
      </c>
      <c r="C265" s="1666" t="s">
        <v>3166</v>
      </c>
      <c r="D265" s="707" t="s">
        <v>2318</v>
      </c>
      <c r="E265" s="1677" t="s">
        <v>97</v>
      </c>
      <c r="F265" s="1669">
        <v>20000</v>
      </c>
      <c r="G265" s="1669">
        <v>20000</v>
      </c>
      <c r="H265" s="1669">
        <v>20000</v>
      </c>
      <c r="I265" s="1669">
        <v>20000</v>
      </c>
      <c r="J265" s="707" t="s">
        <v>820</v>
      </c>
      <c r="K265" s="1670" t="s">
        <v>1899</v>
      </c>
      <c r="L265" s="707" t="s">
        <v>841</v>
      </c>
      <c r="M265" s="182"/>
    </row>
    <row r="266" spans="1:13" ht="21.95" customHeight="1">
      <c r="A266" s="1722"/>
      <c r="B266" s="1689"/>
      <c r="C266" s="1671" t="s">
        <v>3160</v>
      </c>
      <c r="D266" s="1593" t="s">
        <v>3712</v>
      </c>
      <c r="E266" s="1679"/>
      <c r="F266" s="1674"/>
      <c r="G266" s="1674"/>
      <c r="H266" s="1674"/>
      <c r="I266" s="1674"/>
      <c r="J266" s="1593" t="s">
        <v>768</v>
      </c>
      <c r="K266" s="1671" t="s">
        <v>3160</v>
      </c>
      <c r="L266" s="1593" t="s">
        <v>842</v>
      </c>
      <c r="M266" s="182"/>
    </row>
    <row r="267" spans="1:13" ht="21.95" customHeight="1">
      <c r="A267" s="1722"/>
      <c r="B267" s="1689"/>
      <c r="C267" s="1671"/>
      <c r="D267" s="708" t="s">
        <v>3713</v>
      </c>
      <c r="E267" s="1679"/>
      <c r="F267" s="1674"/>
      <c r="G267" s="1674"/>
      <c r="H267" s="1674"/>
      <c r="I267" s="1674"/>
      <c r="J267" s="1593"/>
      <c r="K267" s="1671"/>
      <c r="L267" s="1593"/>
      <c r="M267" s="1394"/>
    </row>
    <row r="268" spans="1:13" ht="21.95" customHeight="1">
      <c r="A268" s="1722"/>
      <c r="B268" s="1689"/>
      <c r="C268" s="1671"/>
      <c r="D268" s="708" t="s">
        <v>3715</v>
      </c>
      <c r="E268" s="1679"/>
      <c r="F268" s="1674"/>
      <c r="G268" s="1674"/>
      <c r="H268" s="1674"/>
      <c r="I268" s="1674"/>
      <c r="J268" s="1593"/>
      <c r="K268" s="1671"/>
      <c r="L268" s="1593"/>
      <c r="M268" s="1396"/>
    </row>
    <row r="269" spans="1:13" ht="21.95" customHeight="1">
      <c r="A269" s="1722"/>
      <c r="B269" s="1689"/>
      <c r="C269" s="1671"/>
      <c r="D269" s="1685" t="s">
        <v>3714</v>
      </c>
      <c r="E269" s="1679"/>
      <c r="F269" s="1674"/>
      <c r="G269" s="1674"/>
      <c r="H269" s="1674"/>
      <c r="I269" s="1674"/>
      <c r="J269" s="1593"/>
      <c r="K269" s="1671"/>
      <c r="L269" s="1593"/>
      <c r="M269" s="1396"/>
    </row>
    <row r="270" spans="1:13" ht="21.95" customHeight="1">
      <c r="A270" s="1722"/>
      <c r="B270" s="1689"/>
      <c r="C270" s="1671"/>
      <c r="D270" s="513" t="s">
        <v>2318</v>
      </c>
      <c r="E270" s="1679"/>
      <c r="F270" s="1674"/>
      <c r="G270" s="1674"/>
      <c r="H270" s="1674"/>
      <c r="I270" s="1674"/>
      <c r="J270" s="1593"/>
      <c r="K270" s="1671"/>
      <c r="L270" s="1593"/>
      <c r="M270" s="1396"/>
    </row>
    <row r="271" spans="1:13" ht="21.95" customHeight="1">
      <c r="A271" s="1722"/>
      <c r="B271" s="1689"/>
      <c r="C271" s="1671"/>
      <c r="D271" s="1593" t="s">
        <v>3761</v>
      </c>
      <c r="E271" s="1679"/>
      <c r="F271" s="1674"/>
      <c r="G271" s="1674"/>
      <c r="H271" s="1674"/>
      <c r="I271" s="1674"/>
      <c r="J271" s="1593"/>
      <c r="K271" s="1671"/>
      <c r="L271" s="1593"/>
      <c r="M271" s="1396"/>
    </row>
    <row r="272" spans="1:13" ht="21.95" customHeight="1">
      <c r="A272" s="1722"/>
      <c r="B272" s="1689"/>
      <c r="C272" s="1671"/>
      <c r="D272" s="1593" t="s">
        <v>3163</v>
      </c>
      <c r="E272" s="1679"/>
      <c r="F272" s="1674"/>
      <c r="G272" s="1674"/>
      <c r="H272" s="1674"/>
      <c r="I272" s="1674"/>
      <c r="J272" s="1593"/>
      <c r="K272" s="1671"/>
      <c r="L272" s="1593"/>
      <c r="M272" s="1396"/>
    </row>
    <row r="273" spans="1:13" ht="21.95" customHeight="1">
      <c r="A273" s="1722"/>
      <c r="B273" s="1689"/>
      <c r="C273" s="1671"/>
      <c r="D273" s="708" t="s">
        <v>4008</v>
      </c>
      <c r="E273" s="1679"/>
      <c r="F273" s="1674"/>
      <c r="G273" s="1674"/>
      <c r="H273" s="1674"/>
      <c r="I273" s="1674"/>
      <c r="J273" s="1593"/>
      <c r="K273" s="1671"/>
      <c r="L273" s="1593"/>
      <c r="M273" s="1396"/>
    </row>
    <row r="274" spans="1:13" ht="21.95" customHeight="1">
      <c r="A274" s="1722"/>
      <c r="B274" s="1689"/>
      <c r="C274" s="1671"/>
      <c r="D274" s="708" t="s">
        <v>4004</v>
      </c>
      <c r="E274" s="1679"/>
      <c r="F274" s="1674"/>
      <c r="G274" s="1674"/>
      <c r="H274" s="1674"/>
      <c r="I274" s="1674"/>
      <c r="J274" s="1593"/>
      <c r="K274" s="1671"/>
      <c r="L274" s="1593"/>
      <c r="M274" s="1396"/>
    </row>
    <row r="275" spans="1:13" ht="21.95" customHeight="1">
      <c r="A275" s="1723"/>
      <c r="B275" s="1698"/>
      <c r="C275" s="1699"/>
      <c r="D275" s="709" t="s">
        <v>4009</v>
      </c>
      <c r="E275" s="1690"/>
      <c r="F275" s="1691"/>
      <c r="G275" s="1691"/>
      <c r="H275" s="1691"/>
      <c r="I275" s="1691"/>
      <c r="J275" s="514"/>
      <c r="K275" s="1699"/>
      <c r="L275" s="514"/>
      <c r="M275" s="1396"/>
    </row>
    <row r="276" spans="1:13" ht="21.95" customHeight="1">
      <c r="A276" s="1592">
        <v>28</v>
      </c>
      <c r="B276" s="707" t="s">
        <v>3765</v>
      </c>
      <c r="C276" s="1666" t="s">
        <v>3166</v>
      </c>
      <c r="D276" s="707" t="s">
        <v>2320</v>
      </c>
      <c r="E276" s="1677" t="s">
        <v>97</v>
      </c>
      <c r="F276" s="1669">
        <v>20000</v>
      </c>
      <c r="G276" s="1669">
        <v>20000</v>
      </c>
      <c r="H276" s="1669">
        <v>20000</v>
      </c>
      <c r="I276" s="1669">
        <v>20000</v>
      </c>
      <c r="J276" s="707" t="s">
        <v>820</v>
      </c>
      <c r="K276" s="1670" t="s">
        <v>1899</v>
      </c>
      <c r="L276" s="707" t="s">
        <v>841</v>
      </c>
      <c r="M276" s="1396"/>
    </row>
    <row r="277" spans="1:13" ht="21.95" customHeight="1">
      <c r="A277" s="1594"/>
      <c r="B277" s="1689"/>
      <c r="C277" s="1671" t="s">
        <v>3160</v>
      </c>
      <c r="D277" s="1593" t="s">
        <v>3743</v>
      </c>
      <c r="E277" s="1679"/>
      <c r="F277" s="1674"/>
      <c r="G277" s="1674"/>
      <c r="H277" s="1674"/>
      <c r="I277" s="1674"/>
      <c r="J277" s="1593" t="s">
        <v>768</v>
      </c>
      <c r="K277" s="1671" t="s">
        <v>3160</v>
      </c>
      <c r="L277" s="1593" t="s">
        <v>842</v>
      </c>
      <c r="M277" s="182"/>
    </row>
    <row r="278" spans="1:13" ht="21.95" customHeight="1">
      <c r="A278" s="1594"/>
      <c r="B278" s="1689"/>
      <c r="C278" s="1671"/>
      <c r="D278" s="1593" t="s">
        <v>3163</v>
      </c>
      <c r="E278" s="1679"/>
      <c r="F278" s="1674"/>
      <c r="G278" s="1674"/>
      <c r="H278" s="1674"/>
      <c r="I278" s="1674"/>
      <c r="J278" s="1593"/>
      <c r="K278" s="1671"/>
      <c r="L278" s="1593"/>
      <c r="M278" s="182"/>
    </row>
    <row r="279" spans="1:13" ht="21.95" customHeight="1">
      <c r="A279" s="1594"/>
      <c r="B279" s="1689"/>
      <c r="C279" s="1671"/>
      <c r="D279" s="1593" t="s">
        <v>3744</v>
      </c>
      <c r="E279" s="1679"/>
      <c r="F279" s="1674"/>
      <c r="G279" s="1674"/>
      <c r="H279" s="1674"/>
      <c r="I279" s="1674"/>
      <c r="J279" s="1593"/>
      <c r="K279" s="1671"/>
      <c r="L279" s="1593"/>
      <c r="M279" s="182"/>
    </row>
    <row r="280" spans="1:13" ht="21.95" customHeight="1">
      <c r="A280" s="1594"/>
      <c r="B280" s="1689"/>
      <c r="C280" s="1671"/>
      <c r="D280" s="1593" t="s">
        <v>4006</v>
      </c>
      <c r="E280" s="1679"/>
      <c r="F280" s="1674"/>
      <c r="G280" s="1674"/>
      <c r="H280" s="1674"/>
      <c r="I280" s="1674"/>
      <c r="J280" s="1593"/>
      <c r="K280" s="1671"/>
      <c r="L280" s="1593"/>
      <c r="M280" s="182"/>
    </row>
    <row r="281" spans="1:13" ht="21.95" customHeight="1">
      <c r="A281" s="1594"/>
      <c r="B281" s="1689"/>
      <c r="C281" s="1671"/>
      <c r="D281" s="1593" t="s">
        <v>4007</v>
      </c>
      <c r="E281" s="1679"/>
      <c r="F281" s="1674"/>
      <c r="G281" s="1674"/>
      <c r="H281" s="1674"/>
      <c r="I281" s="1674"/>
      <c r="J281" s="1593"/>
      <c r="K281" s="1671"/>
      <c r="L281" s="1593"/>
      <c r="M281" s="182"/>
    </row>
    <row r="282" spans="1:13" ht="21.95" customHeight="1">
      <c r="A282" s="1594"/>
      <c r="B282" s="1689"/>
      <c r="C282" s="1671"/>
      <c r="D282" s="1672" t="s">
        <v>3747</v>
      </c>
      <c r="E282" s="1679"/>
      <c r="F282" s="1674"/>
      <c r="G282" s="1674"/>
      <c r="H282" s="1674"/>
      <c r="I282" s="1674"/>
      <c r="J282" s="1593"/>
      <c r="K282" s="1671"/>
      <c r="L282" s="1593"/>
      <c r="M282" s="182"/>
    </row>
    <row r="283" spans="1:13" ht="21.95" customHeight="1">
      <c r="A283" s="1603"/>
      <c r="B283" s="1698"/>
      <c r="C283" s="1699"/>
      <c r="D283" s="1724" t="s">
        <v>3165</v>
      </c>
      <c r="E283" s="1690"/>
      <c r="F283" s="1691"/>
      <c r="G283" s="1691"/>
      <c r="H283" s="1691"/>
      <c r="I283" s="1691"/>
      <c r="J283" s="514"/>
      <c r="K283" s="1699"/>
      <c r="L283" s="514"/>
      <c r="M283" s="1659"/>
    </row>
    <row r="284" spans="1:13" ht="21.95" customHeight="1">
      <c r="A284" s="1604"/>
      <c r="B284" s="1700"/>
      <c r="C284" s="1676"/>
      <c r="D284" s="1725"/>
      <c r="E284" s="1692"/>
      <c r="F284" s="1693"/>
      <c r="G284" s="1693"/>
      <c r="H284" s="1693"/>
      <c r="I284" s="1693"/>
      <c r="J284" s="513"/>
      <c r="K284" s="1676"/>
      <c r="L284" s="513"/>
      <c r="M284" s="1659"/>
    </row>
    <row r="285" spans="1:13" ht="21.95" customHeight="1">
      <c r="A285" s="1684"/>
      <c r="B285" s="1685"/>
      <c r="C285" s="1676"/>
      <c r="D285" s="1685"/>
      <c r="E285" s="1692"/>
      <c r="F285" s="1693"/>
      <c r="G285" s="1693"/>
      <c r="H285" s="1693"/>
      <c r="I285" s="1693"/>
      <c r="J285" s="513"/>
      <c r="K285" s="1685"/>
      <c r="L285" s="1687">
        <v>133</v>
      </c>
      <c r="M285" s="1396"/>
    </row>
    <row r="286" spans="1:13" ht="21.95" customHeight="1">
      <c r="E286" s="178"/>
      <c r="L286" s="178"/>
      <c r="M286" s="182"/>
    </row>
    <row r="287" spans="1:13" ht="21.95" customHeight="1">
      <c r="A287" s="1600"/>
      <c r="B287" s="707"/>
      <c r="C287" s="707"/>
      <c r="D287" s="1600" t="s">
        <v>278</v>
      </c>
      <c r="E287" s="1897" t="s">
        <v>279</v>
      </c>
      <c r="F287" s="1898"/>
      <c r="G287" s="1898"/>
      <c r="H287" s="1898"/>
      <c r="I287" s="1899"/>
      <c r="J287" s="1600" t="s">
        <v>281</v>
      </c>
      <c r="K287" s="1600" t="s">
        <v>283</v>
      </c>
      <c r="L287" s="1600" t="s">
        <v>285</v>
      </c>
      <c r="M287" s="191"/>
    </row>
    <row r="288" spans="1:13" ht="21.95" customHeight="1">
      <c r="A288" s="1601" t="s">
        <v>276</v>
      </c>
      <c r="B288" s="1601" t="s">
        <v>95</v>
      </c>
      <c r="C288" s="1601" t="s">
        <v>277</v>
      </c>
      <c r="D288" s="1601" t="s">
        <v>286</v>
      </c>
      <c r="E288" s="1600">
        <v>2561</v>
      </c>
      <c r="F288" s="1600">
        <v>2562</v>
      </c>
      <c r="G288" s="1600">
        <v>2563</v>
      </c>
      <c r="H288" s="1600">
        <v>2564</v>
      </c>
      <c r="I288" s="1600">
        <v>2565</v>
      </c>
      <c r="J288" s="1601" t="s">
        <v>282</v>
      </c>
      <c r="K288" s="1601" t="s">
        <v>284</v>
      </c>
      <c r="L288" s="1601" t="s">
        <v>329</v>
      </c>
      <c r="M288" s="197"/>
    </row>
    <row r="289" spans="1:13" ht="21.95" customHeight="1">
      <c r="A289" s="1601"/>
      <c r="B289" s="1601"/>
      <c r="C289" s="1601"/>
      <c r="D289" s="1601" t="s">
        <v>287</v>
      </c>
      <c r="E289" s="1602" t="s">
        <v>280</v>
      </c>
      <c r="F289" s="1602" t="s">
        <v>280</v>
      </c>
      <c r="G289" s="1602" t="s">
        <v>280</v>
      </c>
      <c r="H289" s="1602" t="s">
        <v>280</v>
      </c>
      <c r="I289" s="1602" t="s">
        <v>280</v>
      </c>
      <c r="J289" s="1601"/>
      <c r="K289" s="1601"/>
      <c r="L289" s="1601" t="s">
        <v>330</v>
      </c>
      <c r="M289" s="197"/>
    </row>
    <row r="290" spans="1:13" ht="21.95" customHeight="1">
      <c r="A290" s="1592">
        <v>29</v>
      </c>
      <c r="B290" s="707" t="s">
        <v>3769</v>
      </c>
      <c r="C290" s="1666" t="s">
        <v>3166</v>
      </c>
      <c r="D290" s="707" t="s">
        <v>2324</v>
      </c>
      <c r="E290" s="1677" t="s">
        <v>97</v>
      </c>
      <c r="F290" s="1669">
        <v>20000</v>
      </c>
      <c r="G290" s="1669">
        <v>20000</v>
      </c>
      <c r="H290" s="1669">
        <v>20000</v>
      </c>
      <c r="I290" s="1669">
        <v>20000</v>
      </c>
      <c r="J290" s="707" t="s">
        <v>820</v>
      </c>
      <c r="K290" s="1670" t="s">
        <v>1899</v>
      </c>
      <c r="L290" s="707" t="s">
        <v>841</v>
      </c>
      <c r="M290" s="700"/>
    </row>
    <row r="291" spans="1:13" ht="21.95" customHeight="1">
      <c r="A291" s="1594"/>
      <c r="B291" s="1689"/>
      <c r="C291" s="1671" t="s">
        <v>3160</v>
      </c>
      <c r="D291" s="1593" t="s">
        <v>3743</v>
      </c>
      <c r="E291" s="1679"/>
      <c r="F291" s="1674"/>
      <c r="G291" s="1674"/>
      <c r="H291" s="1674"/>
      <c r="I291" s="1674"/>
      <c r="J291" s="1593" t="s">
        <v>768</v>
      </c>
      <c r="K291" s="1671" t="s">
        <v>3160</v>
      </c>
      <c r="L291" s="1593" t="s">
        <v>842</v>
      </c>
      <c r="M291" s="700"/>
    </row>
    <row r="292" spans="1:13" ht="21.95" customHeight="1">
      <c r="A292" s="1594"/>
      <c r="B292" s="1689"/>
      <c r="C292" s="1704"/>
      <c r="D292" s="1593" t="s">
        <v>3163</v>
      </c>
      <c r="E292" s="1679"/>
      <c r="F292" s="1674"/>
      <c r="G292" s="1674"/>
      <c r="H292" s="1674"/>
      <c r="I292" s="1674"/>
      <c r="J292" s="1593"/>
      <c r="K292" s="1671"/>
      <c r="L292" s="1593"/>
      <c r="M292" s="1388"/>
    </row>
    <row r="293" spans="1:13" ht="21.95" customHeight="1">
      <c r="A293" s="1594"/>
      <c r="B293" s="1689"/>
      <c r="C293" s="1704"/>
      <c r="D293" s="1593" t="s">
        <v>3766</v>
      </c>
      <c r="E293" s="1679"/>
      <c r="F293" s="1674"/>
      <c r="G293" s="1674"/>
      <c r="H293" s="1674"/>
      <c r="I293" s="1674"/>
      <c r="J293" s="1593"/>
      <c r="K293" s="1671"/>
      <c r="L293" s="1593"/>
      <c r="M293" s="1388"/>
    </row>
    <row r="294" spans="1:13" ht="21.95" customHeight="1">
      <c r="A294" s="1594"/>
      <c r="B294" s="1689"/>
      <c r="C294" s="1704"/>
      <c r="D294" s="1593" t="s">
        <v>3767</v>
      </c>
      <c r="E294" s="1679"/>
      <c r="F294" s="1674"/>
      <c r="G294" s="1674"/>
      <c r="H294" s="1674"/>
      <c r="I294" s="1674"/>
      <c r="J294" s="1593"/>
      <c r="K294" s="1671"/>
      <c r="L294" s="1593"/>
      <c r="M294" s="1388"/>
    </row>
    <row r="295" spans="1:13" ht="21.95" customHeight="1">
      <c r="A295" s="1594"/>
      <c r="B295" s="1689"/>
      <c r="C295" s="1704"/>
      <c r="D295" s="1593" t="s">
        <v>3707</v>
      </c>
      <c r="E295" s="1679"/>
      <c r="F295" s="1674"/>
      <c r="G295" s="1674"/>
      <c r="H295" s="1674"/>
      <c r="I295" s="1674"/>
      <c r="J295" s="1593"/>
      <c r="K295" s="1671"/>
      <c r="L295" s="1593"/>
      <c r="M295" s="1388"/>
    </row>
    <row r="296" spans="1:13" ht="21.95" customHeight="1">
      <c r="A296" s="1594"/>
      <c r="B296" s="1689"/>
      <c r="C296" s="1704"/>
      <c r="D296" s="1593" t="s">
        <v>3708</v>
      </c>
      <c r="E296" s="1679"/>
      <c r="F296" s="1674"/>
      <c r="G296" s="1674"/>
      <c r="H296" s="1674"/>
      <c r="I296" s="1674"/>
      <c r="J296" s="1593"/>
      <c r="K296" s="1671"/>
      <c r="L296" s="1593"/>
      <c r="M296" s="1388"/>
    </row>
    <row r="297" spans="1:13" ht="21.95" customHeight="1">
      <c r="A297" s="1594"/>
      <c r="B297" s="1689"/>
      <c r="C297" s="1704"/>
      <c r="D297" s="1593" t="s">
        <v>3745</v>
      </c>
      <c r="E297" s="1679"/>
      <c r="F297" s="1674"/>
      <c r="G297" s="1674"/>
      <c r="H297" s="1674"/>
      <c r="I297" s="1674"/>
      <c r="J297" s="1593"/>
      <c r="K297" s="1671"/>
      <c r="L297" s="1593"/>
      <c r="M297" s="1388"/>
    </row>
    <row r="298" spans="1:13" s="74" customFormat="1" ht="21.95" customHeight="1">
      <c r="A298" s="1603"/>
      <c r="B298" s="1698"/>
      <c r="C298" s="1726"/>
      <c r="D298" s="514" t="s">
        <v>3746</v>
      </c>
      <c r="E298" s="1690"/>
      <c r="F298" s="1691"/>
      <c r="G298" s="1691"/>
      <c r="H298" s="1691"/>
      <c r="I298" s="1691"/>
      <c r="J298" s="514"/>
      <c r="K298" s="1699"/>
      <c r="L298" s="514"/>
      <c r="M298" s="157"/>
    </row>
    <row r="299" spans="1:13" s="74" customFormat="1" ht="21.95" customHeight="1">
      <c r="A299" s="1702">
        <v>30</v>
      </c>
      <c r="B299" s="707" t="s">
        <v>3768</v>
      </c>
      <c r="C299" s="1666" t="s">
        <v>3166</v>
      </c>
      <c r="D299" s="707" t="s">
        <v>3223</v>
      </c>
      <c r="E299" s="1677" t="s">
        <v>97</v>
      </c>
      <c r="F299" s="1669">
        <v>20000</v>
      </c>
      <c r="G299" s="1669">
        <v>20000</v>
      </c>
      <c r="H299" s="1669">
        <v>20000</v>
      </c>
      <c r="I299" s="1669">
        <v>20000</v>
      </c>
      <c r="J299" s="707" t="s">
        <v>820</v>
      </c>
      <c r="K299" s="1670" t="s">
        <v>1899</v>
      </c>
      <c r="L299" s="707" t="s">
        <v>841</v>
      </c>
      <c r="M299" s="157"/>
    </row>
    <row r="300" spans="1:13" s="74" customFormat="1" ht="21.95" customHeight="1">
      <c r="A300" s="1722"/>
      <c r="B300" s="1689"/>
      <c r="C300" s="1671" t="s">
        <v>3160</v>
      </c>
      <c r="D300" s="1593" t="s">
        <v>3743</v>
      </c>
      <c r="E300" s="1679"/>
      <c r="F300" s="1674"/>
      <c r="G300" s="1674"/>
      <c r="H300" s="1674"/>
      <c r="I300" s="1674"/>
      <c r="J300" s="1593" t="s">
        <v>768</v>
      </c>
      <c r="K300" s="1671" t="s">
        <v>3160</v>
      </c>
      <c r="L300" s="1593" t="s">
        <v>842</v>
      </c>
      <c r="M300" s="157"/>
    </row>
    <row r="301" spans="1:13" s="74" customFormat="1" ht="21.95" customHeight="1">
      <c r="A301" s="1722"/>
      <c r="B301" s="708"/>
      <c r="C301" s="708"/>
      <c r="D301" s="1593" t="s">
        <v>3163</v>
      </c>
      <c r="E301" s="1594"/>
      <c r="F301" s="1674"/>
      <c r="G301" s="1674"/>
      <c r="H301" s="1674"/>
      <c r="I301" s="1674"/>
      <c r="J301" s="1593"/>
      <c r="K301" s="1727"/>
      <c r="L301" s="1593"/>
      <c r="M301" s="157"/>
    </row>
    <row r="302" spans="1:13" s="74" customFormat="1" ht="21.95" customHeight="1">
      <c r="A302" s="1722"/>
      <c r="B302" s="708"/>
      <c r="C302" s="1678"/>
      <c r="D302" s="1593" t="s">
        <v>3744</v>
      </c>
      <c r="E302" s="1728"/>
      <c r="F302" s="1674"/>
      <c r="G302" s="1674"/>
      <c r="H302" s="1674"/>
      <c r="I302" s="1674"/>
      <c r="J302" s="1593"/>
      <c r="K302" s="1727"/>
      <c r="L302" s="1593"/>
      <c r="M302" s="157"/>
    </row>
    <row r="303" spans="1:13" s="74" customFormat="1" ht="21.95" customHeight="1">
      <c r="A303" s="1722"/>
      <c r="B303" s="708"/>
      <c r="C303" s="1678"/>
      <c r="D303" s="1593" t="s">
        <v>3708</v>
      </c>
      <c r="E303" s="1728"/>
      <c r="F303" s="1674"/>
      <c r="G303" s="1674"/>
      <c r="H303" s="1674"/>
      <c r="I303" s="1674"/>
      <c r="J303" s="1593"/>
      <c r="K303" s="1727"/>
      <c r="L303" s="1593"/>
      <c r="M303" s="157"/>
    </row>
    <row r="304" spans="1:13" s="74" customFormat="1" ht="21.95" customHeight="1">
      <c r="A304" s="1722"/>
      <c r="B304" s="708"/>
      <c r="C304" s="1678"/>
      <c r="D304" s="1593" t="s">
        <v>3745</v>
      </c>
      <c r="E304" s="1728"/>
      <c r="F304" s="1674"/>
      <c r="G304" s="1674"/>
      <c r="H304" s="1674"/>
      <c r="I304" s="1674"/>
      <c r="J304" s="1593"/>
      <c r="K304" s="1727"/>
      <c r="L304" s="1593"/>
      <c r="M304" s="157"/>
    </row>
    <row r="305" spans="1:13" s="74" customFormat="1" ht="21.95" customHeight="1">
      <c r="A305" s="1722"/>
      <c r="B305" s="708"/>
      <c r="C305" s="1678"/>
      <c r="D305" s="1593" t="s">
        <v>3746</v>
      </c>
      <c r="E305" s="1728"/>
      <c r="F305" s="1674"/>
      <c r="G305" s="1674"/>
      <c r="H305" s="1674"/>
      <c r="I305" s="1674"/>
      <c r="J305" s="1593"/>
      <c r="K305" s="1727"/>
      <c r="L305" s="1593"/>
      <c r="M305" s="157"/>
    </row>
    <row r="306" spans="1:13" s="74" customFormat="1" ht="21.95" customHeight="1">
      <c r="A306" s="1722"/>
      <c r="B306" s="708"/>
      <c r="C306" s="708"/>
      <c r="D306" s="1672" t="s">
        <v>3747</v>
      </c>
      <c r="E306" s="1594"/>
      <c r="F306" s="1674"/>
      <c r="G306" s="1674"/>
      <c r="H306" s="1674"/>
      <c r="I306" s="1674"/>
      <c r="J306" s="1593"/>
      <c r="K306" s="1727"/>
      <c r="L306" s="1593"/>
      <c r="M306" s="157"/>
    </row>
    <row r="307" spans="1:13" s="74" customFormat="1" ht="21.95" customHeight="1">
      <c r="A307" s="1722"/>
      <c r="B307" s="708"/>
      <c r="C307" s="708"/>
      <c r="D307" s="1672" t="s">
        <v>3165</v>
      </c>
      <c r="E307" s="1594"/>
      <c r="F307" s="1674"/>
      <c r="G307" s="1674"/>
      <c r="H307" s="1674"/>
      <c r="I307" s="1674"/>
      <c r="J307" s="1593"/>
      <c r="K307" s="1727"/>
      <c r="L307" s="1593"/>
      <c r="M307" s="157"/>
    </row>
    <row r="308" spans="1:13" s="74" customFormat="1" ht="21.95" customHeight="1">
      <c r="A308" s="1722"/>
      <c r="B308" s="708"/>
      <c r="C308" s="708"/>
      <c r="D308" s="1685"/>
      <c r="E308" s="1594"/>
      <c r="F308" s="1674"/>
      <c r="G308" s="1674"/>
      <c r="H308" s="1674"/>
      <c r="I308" s="1674"/>
      <c r="J308" s="1593"/>
      <c r="K308" s="1727"/>
      <c r="L308" s="1593"/>
      <c r="M308" s="157"/>
    </row>
    <row r="309" spans="1:13" s="74" customFormat="1" ht="21.95" customHeight="1">
      <c r="A309" s="1723"/>
      <c r="B309" s="709"/>
      <c r="C309" s="709"/>
      <c r="D309" s="1720"/>
      <c r="E309" s="1603"/>
      <c r="F309" s="1691"/>
      <c r="G309" s="1691"/>
      <c r="H309" s="1691"/>
      <c r="I309" s="1691"/>
      <c r="J309" s="514"/>
      <c r="K309" s="1729"/>
      <c r="L309" s="514"/>
      <c r="M309" s="157"/>
    </row>
    <row r="310" spans="1:13" s="74" customFormat="1" ht="21.95" customHeight="1">
      <c r="A310" s="1604"/>
      <c r="B310" s="1685"/>
      <c r="C310" s="1685"/>
      <c r="D310" s="1685"/>
      <c r="E310" s="1604"/>
      <c r="F310" s="1693"/>
      <c r="G310" s="1693"/>
      <c r="H310" s="1693"/>
      <c r="I310" s="1693"/>
      <c r="J310" s="513"/>
      <c r="K310" s="1694"/>
      <c r="L310" s="513"/>
      <c r="M310" s="157"/>
    </row>
    <row r="311" spans="1:13" s="74" customFormat="1" ht="21.95" customHeight="1">
      <c r="A311" s="1684"/>
      <c r="B311" s="1685"/>
      <c r="C311" s="1685"/>
      <c r="D311" s="1685"/>
      <c r="E311" s="1604"/>
      <c r="F311" s="513"/>
      <c r="G311" s="513"/>
      <c r="H311" s="513"/>
      <c r="I311" s="513"/>
      <c r="J311" s="513"/>
      <c r="K311" s="1685"/>
      <c r="L311" s="1687">
        <v>134</v>
      </c>
      <c r="M311" s="191"/>
    </row>
    <row r="312" spans="1:13" s="74" customFormat="1" ht="21.95" customHeight="1">
      <c r="A312" s="1600"/>
      <c r="B312" s="707"/>
      <c r="C312" s="707"/>
      <c r="D312" s="1600" t="s">
        <v>278</v>
      </c>
      <c r="E312" s="1897" t="s">
        <v>279</v>
      </c>
      <c r="F312" s="1898"/>
      <c r="G312" s="1898"/>
      <c r="H312" s="1898"/>
      <c r="I312" s="1899"/>
      <c r="J312" s="1600" t="s">
        <v>281</v>
      </c>
      <c r="K312" s="1600" t="s">
        <v>283</v>
      </c>
      <c r="L312" s="1600" t="s">
        <v>285</v>
      </c>
      <c r="M312" s="197"/>
    </row>
    <row r="313" spans="1:13" s="74" customFormat="1" ht="21.95" customHeight="1">
      <c r="A313" s="1601" t="s">
        <v>276</v>
      </c>
      <c r="B313" s="1601" t="s">
        <v>95</v>
      </c>
      <c r="C313" s="1601" t="s">
        <v>277</v>
      </c>
      <c r="D313" s="1601" t="s">
        <v>286</v>
      </c>
      <c r="E313" s="1600">
        <v>2561</v>
      </c>
      <c r="F313" s="1600">
        <v>2562</v>
      </c>
      <c r="G313" s="1600">
        <v>2563</v>
      </c>
      <c r="H313" s="1600">
        <v>2564</v>
      </c>
      <c r="I313" s="1600">
        <v>2565</v>
      </c>
      <c r="J313" s="1601" t="s">
        <v>282</v>
      </c>
      <c r="K313" s="1601" t="s">
        <v>284</v>
      </c>
      <c r="L313" s="1601" t="s">
        <v>329</v>
      </c>
      <c r="M313" s="197"/>
    </row>
    <row r="314" spans="1:13" s="74" customFormat="1" ht="21.95" customHeight="1">
      <c r="A314" s="1601"/>
      <c r="B314" s="1601"/>
      <c r="C314" s="1601"/>
      <c r="D314" s="1601" t="s">
        <v>287</v>
      </c>
      <c r="E314" s="1601" t="s">
        <v>280</v>
      </c>
      <c r="F314" s="1601" t="s">
        <v>280</v>
      </c>
      <c r="G314" s="1601" t="s">
        <v>280</v>
      </c>
      <c r="H314" s="1601" t="s">
        <v>280</v>
      </c>
      <c r="I314" s="1601" t="s">
        <v>280</v>
      </c>
      <c r="J314" s="1601"/>
      <c r="K314" s="1601"/>
      <c r="L314" s="1601" t="s">
        <v>330</v>
      </c>
      <c r="M314" s="197"/>
    </row>
    <row r="315" spans="1:13" s="74" customFormat="1" ht="21.95" customHeight="1">
      <c r="A315" s="1702">
        <v>31</v>
      </c>
      <c r="B315" s="707" t="s">
        <v>3770</v>
      </c>
      <c r="C315" s="1666" t="s">
        <v>3166</v>
      </c>
      <c r="D315" s="707" t="s">
        <v>3229</v>
      </c>
      <c r="E315" s="1677" t="s">
        <v>97</v>
      </c>
      <c r="F315" s="1669">
        <v>20000</v>
      </c>
      <c r="G315" s="1669">
        <v>20000</v>
      </c>
      <c r="H315" s="1669">
        <v>20000</v>
      </c>
      <c r="I315" s="1669">
        <v>20000</v>
      </c>
      <c r="J315" s="707" t="s">
        <v>820</v>
      </c>
      <c r="K315" s="1670" t="s">
        <v>1899</v>
      </c>
      <c r="L315" s="707" t="s">
        <v>841</v>
      </c>
      <c r="M315" s="197"/>
    </row>
    <row r="316" spans="1:13" s="74" customFormat="1" ht="21.95" customHeight="1">
      <c r="A316" s="1722"/>
      <c r="B316" s="1689"/>
      <c r="C316" s="1671" t="s">
        <v>3160</v>
      </c>
      <c r="D316" s="1593" t="s">
        <v>3743</v>
      </c>
      <c r="E316" s="1679"/>
      <c r="F316" s="1674"/>
      <c r="G316" s="1674"/>
      <c r="H316" s="1674"/>
      <c r="I316" s="1674"/>
      <c r="J316" s="1593" t="s">
        <v>768</v>
      </c>
      <c r="K316" s="1671" t="s">
        <v>3160</v>
      </c>
      <c r="L316" s="1593" t="s">
        <v>842</v>
      </c>
      <c r="M316" s="49"/>
    </row>
    <row r="317" spans="1:13" s="74" customFormat="1" ht="21.95" customHeight="1">
      <c r="A317" s="1722"/>
      <c r="B317" s="1689"/>
      <c r="C317" s="1704"/>
      <c r="D317" s="1593" t="s">
        <v>3163</v>
      </c>
      <c r="E317" s="1679"/>
      <c r="F317" s="1674"/>
      <c r="G317" s="1674"/>
      <c r="H317" s="1674"/>
      <c r="I317" s="1674"/>
      <c r="J317" s="1593"/>
      <c r="K317" s="1671"/>
      <c r="L317" s="1593"/>
      <c r="M317" s="49"/>
    </row>
    <row r="318" spans="1:13" s="74" customFormat="1" ht="21.95" customHeight="1">
      <c r="A318" s="1722"/>
      <c r="B318" s="1689"/>
      <c r="C318" s="1704"/>
      <c r="D318" s="1593" t="s">
        <v>3744</v>
      </c>
      <c r="E318" s="1679"/>
      <c r="F318" s="1674"/>
      <c r="G318" s="1674"/>
      <c r="H318" s="1674"/>
      <c r="I318" s="1674"/>
      <c r="J318" s="1593"/>
      <c r="K318" s="1671"/>
      <c r="L318" s="1593"/>
      <c r="M318" s="49"/>
    </row>
    <row r="319" spans="1:13" s="74" customFormat="1" ht="21.95" customHeight="1">
      <c r="A319" s="1722"/>
      <c r="B319" s="1689"/>
      <c r="C319" s="1704"/>
      <c r="D319" s="1593" t="s">
        <v>3708</v>
      </c>
      <c r="E319" s="1679"/>
      <c r="F319" s="1674"/>
      <c r="G319" s="1674"/>
      <c r="H319" s="1674"/>
      <c r="I319" s="1674"/>
      <c r="J319" s="1593"/>
      <c r="K319" s="1671"/>
      <c r="L319" s="1593"/>
      <c r="M319" s="49"/>
    </row>
    <row r="320" spans="1:13" s="74" customFormat="1" ht="21.95" customHeight="1">
      <c r="A320" s="1722"/>
      <c r="B320" s="1689"/>
      <c r="C320" s="1704"/>
      <c r="D320" s="1593" t="s">
        <v>3745</v>
      </c>
      <c r="E320" s="1679"/>
      <c r="F320" s="1674"/>
      <c r="G320" s="1674"/>
      <c r="H320" s="1674"/>
      <c r="I320" s="1674"/>
      <c r="J320" s="1593"/>
      <c r="K320" s="1671"/>
      <c r="L320" s="1593"/>
      <c r="M320" s="49"/>
    </row>
    <row r="321" spans="1:13" s="74" customFormat="1" ht="21.95" customHeight="1">
      <c r="A321" s="1722"/>
      <c r="B321" s="1689"/>
      <c r="C321" s="1704"/>
      <c r="D321" s="1593" t="s">
        <v>3746</v>
      </c>
      <c r="E321" s="1679"/>
      <c r="F321" s="1674"/>
      <c r="G321" s="1674"/>
      <c r="H321" s="1674"/>
      <c r="I321" s="1674"/>
      <c r="J321" s="1593"/>
      <c r="K321" s="1671"/>
      <c r="L321" s="1593"/>
      <c r="M321" s="49"/>
    </row>
    <row r="322" spans="1:13" s="74" customFormat="1" ht="21.95" customHeight="1">
      <c r="A322" s="1722"/>
      <c r="B322" s="1689"/>
      <c r="C322" s="1704"/>
      <c r="D322" s="708" t="s">
        <v>3763</v>
      </c>
      <c r="E322" s="1679"/>
      <c r="F322" s="1674"/>
      <c r="G322" s="1674"/>
      <c r="H322" s="1674"/>
      <c r="I322" s="1674"/>
      <c r="J322" s="1593"/>
      <c r="K322" s="1671"/>
      <c r="L322" s="1593"/>
      <c r="M322" s="49"/>
    </row>
    <row r="323" spans="1:13" s="74" customFormat="1" ht="21.95" customHeight="1">
      <c r="A323" s="1722"/>
      <c r="B323" s="1689"/>
      <c r="C323" s="1704"/>
      <c r="D323" s="708" t="s">
        <v>3716</v>
      </c>
      <c r="E323" s="1679"/>
      <c r="F323" s="1674"/>
      <c r="G323" s="1674"/>
      <c r="H323" s="1674"/>
      <c r="I323" s="1674"/>
      <c r="J323" s="1593"/>
      <c r="K323" s="1671"/>
      <c r="L323" s="1593"/>
      <c r="M323" s="49"/>
    </row>
    <row r="324" spans="1:13" s="74" customFormat="1" ht="21.95" customHeight="1">
      <c r="A324" s="1722"/>
      <c r="B324" s="1689"/>
      <c r="C324" s="1704"/>
      <c r="D324" s="708" t="s">
        <v>3717</v>
      </c>
      <c r="E324" s="1679"/>
      <c r="F324" s="1674"/>
      <c r="G324" s="1674"/>
      <c r="H324" s="1674"/>
      <c r="I324" s="1674"/>
      <c r="J324" s="1593"/>
      <c r="K324" s="1671"/>
      <c r="L324" s="1593"/>
      <c r="M324" s="49"/>
    </row>
    <row r="325" spans="1:13" s="74" customFormat="1" ht="21.95" customHeight="1">
      <c r="A325" s="1722"/>
      <c r="B325" s="1689"/>
      <c r="C325" s="1704"/>
      <c r="D325" s="708" t="s">
        <v>3718</v>
      </c>
      <c r="E325" s="1679"/>
      <c r="F325" s="1674"/>
      <c r="G325" s="1674"/>
      <c r="H325" s="1674"/>
      <c r="I325" s="1674"/>
      <c r="J325" s="1593"/>
      <c r="K325" s="1671"/>
      <c r="L325" s="1593"/>
      <c r="M325" s="197"/>
    </row>
    <row r="326" spans="1:13" s="74" customFormat="1" ht="21.95" customHeight="1">
      <c r="A326" s="1722"/>
      <c r="B326" s="1689"/>
      <c r="C326" s="1704"/>
      <c r="D326" s="1593" t="s">
        <v>3712</v>
      </c>
      <c r="E326" s="1679"/>
      <c r="F326" s="1674"/>
      <c r="G326" s="1674"/>
      <c r="H326" s="1674"/>
      <c r="I326" s="1674"/>
      <c r="J326" s="1593"/>
      <c r="K326" s="1671"/>
      <c r="L326" s="1593"/>
      <c r="M326" s="197"/>
    </row>
    <row r="327" spans="1:13" s="74" customFormat="1" ht="21.95" customHeight="1">
      <c r="A327" s="1722"/>
      <c r="B327" s="1689"/>
      <c r="C327" s="1704"/>
      <c r="D327" s="708" t="s">
        <v>3713</v>
      </c>
      <c r="E327" s="1679"/>
      <c r="F327" s="1674"/>
      <c r="G327" s="1674"/>
      <c r="H327" s="1674"/>
      <c r="I327" s="1674"/>
      <c r="J327" s="1593"/>
      <c r="K327" s="1671"/>
      <c r="L327" s="1593"/>
      <c r="M327" s="197"/>
    </row>
    <row r="328" spans="1:13" s="74" customFormat="1" ht="21.95" customHeight="1">
      <c r="A328" s="1722"/>
      <c r="B328" s="1689"/>
      <c r="C328" s="1704"/>
      <c r="D328" s="708" t="s">
        <v>3715</v>
      </c>
      <c r="E328" s="1679"/>
      <c r="F328" s="1674"/>
      <c r="G328" s="1674"/>
      <c r="H328" s="1674"/>
      <c r="I328" s="1674"/>
      <c r="J328" s="1593"/>
      <c r="K328" s="1671"/>
      <c r="L328" s="1593"/>
      <c r="M328" s="197"/>
    </row>
    <row r="329" spans="1:13" s="74" customFormat="1" ht="21.95" customHeight="1">
      <c r="A329" s="1723"/>
      <c r="B329" s="709"/>
      <c r="C329" s="1726"/>
      <c r="D329" s="709" t="s">
        <v>3714</v>
      </c>
      <c r="E329" s="1690"/>
      <c r="F329" s="1691"/>
      <c r="G329" s="1691"/>
      <c r="H329" s="1691"/>
      <c r="I329" s="1691"/>
      <c r="J329" s="514"/>
      <c r="K329" s="709"/>
      <c r="L329" s="514"/>
      <c r="M329" s="197"/>
    </row>
    <row r="330" spans="1:13" s="74" customFormat="1" ht="21.95" customHeight="1">
      <c r="M330" s="197"/>
    </row>
    <row r="331" spans="1:13" s="74" customFormat="1" ht="21.95" customHeight="1">
      <c r="M331" s="197"/>
    </row>
    <row r="332" spans="1:13" s="74" customFormat="1" ht="21.95" customHeight="1">
      <c r="M332" s="197"/>
    </row>
    <row r="333" spans="1:13" s="74" customFormat="1" ht="21.95" customHeight="1">
      <c r="M333" s="197"/>
    </row>
    <row r="334" spans="1:13" s="74" customFormat="1" ht="21.95" customHeight="1">
      <c r="M334" s="197"/>
    </row>
    <row r="335" spans="1:13" s="74" customFormat="1" ht="21.95" customHeight="1">
      <c r="L335" s="1687">
        <v>135</v>
      </c>
      <c r="M335" s="196"/>
    </row>
    <row r="336" spans="1:13" s="74" customFormat="1" ht="21.95" customHeight="1">
      <c r="A336" s="1604"/>
      <c r="B336" s="1685"/>
      <c r="C336" s="1685"/>
      <c r="D336" s="1685"/>
      <c r="E336" s="1604"/>
      <c r="F336" s="1693"/>
      <c r="G336" s="1693"/>
      <c r="H336" s="1693"/>
      <c r="I336" s="1693"/>
      <c r="J336" s="513"/>
      <c r="K336" s="1694"/>
      <c r="L336" s="513"/>
      <c r="M336" s="196"/>
    </row>
    <row r="337" spans="1:13" s="74" customFormat="1" ht="21.95" customHeight="1">
      <c r="A337" s="1600"/>
      <c r="B337" s="707"/>
      <c r="C337" s="707"/>
      <c r="D337" s="1600" t="s">
        <v>278</v>
      </c>
      <c r="E337" s="1897" t="s">
        <v>279</v>
      </c>
      <c r="F337" s="1898"/>
      <c r="G337" s="1898"/>
      <c r="H337" s="1898"/>
      <c r="I337" s="1899"/>
      <c r="J337" s="1600" t="s">
        <v>281</v>
      </c>
      <c r="K337" s="1600" t="s">
        <v>283</v>
      </c>
      <c r="L337" s="1600" t="s">
        <v>285</v>
      </c>
      <c r="M337" s="625"/>
    </row>
    <row r="338" spans="1:13" s="74" customFormat="1" ht="21.95" customHeight="1">
      <c r="A338" s="1601" t="s">
        <v>276</v>
      </c>
      <c r="B338" s="1601" t="s">
        <v>95</v>
      </c>
      <c r="C338" s="1601" t="s">
        <v>277</v>
      </c>
      <c r="D338" s="1601" t="s">
        <v>286</v>
      </c>
      <c r="E338" s="1600">
        <v>2561</v>
      </c>
      <c r="F338" s="1600">
        <v>2562</v>
      </c>
      <c r="G338" s="1600">
        <v>2563</v>
      </c>
      <c r="H338" s="1600">
        <v>2564</v>
      </c>
      <c r="I338" s="1600">
        <v>2565</v>
      </c>
      <c r="J338" s="1601" t="s">
        <v>282</v>
      </c>
      <c r="K338" s="1601" t="s">
        <v>284</v>
      </c>
      <c r="L338" s="1601" t="s">
        <v>329</v>
      </c>
      <c r="M338" s="625"/>
    </row>
    <row r="339" spans="1:13" s="74" customFormat="1" ht="21.95" customHeight="1">
      <c r="A339" s="1601"/>
      <c r="B339" s="1601"/>
      <c r="C339" s="1601"/>
      <c r="D339" s="1601" t="s">
        <v>287</v>
      </c>
      <c r="E339" s="1601" t="s">
        <v>280</v>
      </c>
      <c r="F339" s="1601" t="s">
        <v>280</v>
      </c>
      <c r="G339" s="1601" t="s">
        <v>280</v>
      </c>
      <c r="H339" s="1601" t="s">
        <v>280</v>
      </c>
      <c r="I339" s="1601" t="s">
        <v>280</v>
      </c>
      <c r="J339" s="1601"/>
      <c r="K339" s="1601"/>
      <c r="L339" s="1601" t="s">
        <v>330</v>
      </c>
      <c r="M339" s="625"/>
    </row>
    <row r="340" spans="1:13" s="74" customFormat="1" ht="21.95" customHeight="1">
      <c r="A340" s="1592">
        <v>32</v>
      </c>
      <c r="B340" s="1688" t="s">
        <v>3219</v>
      </c>
      <c r="C340" s="1666" t="s">
        <v>2298</v>
      </c>
      <c r="D340" s="1716" t="s">
        <v>2619</v>
      </c>
      <c r="E340" s="1677" t="s">
        <v>97</v>
      </c>
      <c r="F340" s="1730">
        <v>50000</v>
      </c>
      <c r="G340" s="1669">
        <v>30000</v>
      </c>
      <c r="H340" s="1730">
        <v>30000</v>
      </c>
      <c r="I340" s="1669">
        <v>30000</v>
      </c>
      <c r="J340" s="707" t="s">
        <v>803</v>
      </c>
      <c r="K340" s="1606" t="s">
        <v>2620</v>
      </c>
      <c r="L340" s="707" t="s">
        <v>841</v>
      </c>
      <c r="M340" s="625"/>
    </row>
    <row r="341" spans="1:13" s="74" customFormat="1" ht="21.95" customHeight="1">
      <c r="A341" s="1594"/>
      <c r="B341" s="1731" t="s">
        <v>3155</v>
      </c>
      <c r="C341" s="1593" t="s">
        <v>2621</v>
      </c>
      <c r="D341" s="1717" t="s">
        <v>323</v>
      </c>
      <c r="E341" s="1594"/>
      <c r="F341" s="513"/>
      <c r="G341" s="1593"/>
      <c r="H341" s="513"/>
      <c r="I341" s="1593"/>
      <c r="J341" s="1593" t="s">
        <v>526</v>
      </c>
      <c r="K341" s="1596" t="s">
        <v>2622</v>
      </c>
      <c r="L341" s="1593" t="s">
        <v>842</v>
      </c>
      <c r="M341" s="625"/>
    </row>
    <row r="342" spans="1:13" s="74" customFormat="1" ht="21.95" customHeight="1">
      <c r="A342" s="1594"/>
      <c r="B342" s="1731" t="s">
        <v>3156</v>
      </c>
      <c r="C342" s="1671" t="s">
        <v>2623</v>
      </c>
      <c r="D342" s="1717"/>
      <c r="E342" s="1594"/>
      <c r="F342" s="513"/>
      <c r="G342" s="1593"/>
      <c r="H342" s="513"/>
      <c r="I342" s="1593"/>
      <c r="J342" s="1593" t="s">
        <v>768</v>
      </c>
      <c r="K342" s="1596" t="s">
        <v>2624</v>
      </c>
      <c r="L342" s="1593"/>
      <c r="M342" s="625"/>
    </row>
    <row r="343" spans="1:13" s="74" customFormat="1" ht="21.95" customHeight="1">
      <c r="A343" s="1603"/>
      <c r="B343" s="1732" t="s">
        <v>2625</v>
      </c>
      <c r="C343" s="1699" t="s">
        <v>2626</v>
      </c>
      <c r="D343" s="1733"/>
      <c r="E343" s="1603"/>
      <c r="F343" s="515"/>
      <c r="G343" s="514"/>
      <c r="H343" s="515"/>
      <c r="I343" s="514"/>
      <c r="J343" s="514"/>
      <c r="K343" s="516" t="s">
        <v>2627</v>
      </c>
      <c r="L343" s="514"/>
      <c r="M343" s="625"/>
    </row>
    <row r="344" spans="1:13" s="74" customFormat="1" ht="21.95" customHeight="1">
      <c r="A344" s="1592">
        <v>33</v>
      </c>
      <c r="B344" s="1688" t="s">
        <v>4011</v>
      </c>
      <c r="C344" s="1666"/>
      <c r="D344" s="1716"/>
      <c r="E344" s="1677"/>
      <c r="F344" s="1739"/>
      <c r="G344" s="1677"/>
      <c r="H344" s="1730"/>
      <c r="I344" s="1669"/>
      <c r="J344" s="707"/>
      <c r="K344" s="1606"/>
      <c r="L344" s="707"/>
      <c r="M344" s="625"/>
    </row>
    <row r="345" spans="1:13" s="74" customFormat="1" ht="21.95" customHeight="1">
      <c r="A345" s="1594"/>
      <c r="B345" s="1731" t="s">
        <v>115</v>
      </c>
      <c r="C345" s="1593"/>
      <c r="D345" s="1717"/>
      <c r="E345" s="1594"/>
      <c r="F345" s="513"/>
      <c r="G345" s="1593"/>
      <c r="H345" s="513"/>
      <c r="I345" s="1593"/>
      <c r="J345" s="1593"/>
      <c r="K345" s="1596"/>
      <c r="L345" s="1593"/>
      <c r="M345" s="625"/>
    </row>
    <row r="346" spans="1:13" s="74" customFormat="1" ht="21.95" customHeight="1">
      <c r="A346" s="1594"/>
      <c r="B346" s="1731"/>
      <c r="C346" s="1671"/>
      <c r="D346" s="1717"/>
      <c r="E346" s="1594"/>
      <c r="F346" s="513"/>
      <c r="G346" s="1593"/>
      <c r="H346" s="513"/>
      <c r="I346" s="1593"/>
      <c r="J346" s="1593"/>
      <c r="K346" s="1596"/>
      <c r="L346" s="1593"/>
      <c r="M346" s="625"/>
    </row>
    <row r="347" spans="1:13" s="74" customFormat="1" ht="21.95" customHeight="1">
      <c r="A347" s="1603"/>
      <c r="B347" s="1732"/>
      <c r="C347" s="1699"/>
      <c r="D347" s="1733"/>
      <c r="E347" s="1603"/>
      <c r="F347" s="515"/>
      <c r="G347" s="514"/>
      <c r="H347" s="515"/>
      <c r="I347" s="514"/>
      <c r="J347" s="514"/>
      <c r="K347" s="516"/>
      <c r="L347" s="514"/>
      <c r="M347" s="625"/>
    </row>
    <row r="348" spans="1:13" s="74" customFormat="1" ht="21.95" customHeight="1">
      <c r="A348" s="1734" t="s">
        <v>26</v>
      </c>
      <c r="B348" s="1734" t="s">
        <v>4010</v>
      </c>
      <c r="C348" s="1735" t="s">
        <v>97</v>
      </c>
      <c r="D348" s="1735" t="s">
        <v>97</v>
      </c>
      <c r="E348" s="1736"/>
      <c r="F348" s="1736" t="e">
        <f>SUM(F340:F343,F315,F299,F290,F276,#REF!,F250,F241,F225,F216,F199,F191,F179,F170,F156,F148,F146,F144,F135,F133,F131,F129,F126,F124,F121,F112,F110,F108,F106,F103,F101,F99)</f>
        <v>#REF!</v>
      </c>
      <c r="G348" s="1736" t="e">
        <f>SUM(G340:G343,G315,G299,G290,G276,#REF!,G250,G241,G225,G216,G199,G191,G179,G170,G156,G148,G146,G144,G135,G133,G131,G129,G126,G124,G121,G112,G110,G108,G106,G103,G101,G99)</f>
        <v>#REF!</v>
      </c>
      <c r="H348" s="1736" t="e">
        <f>SUM(H340:H343,H315,H299,H290,H276,#REF!,H250,H241,H225,H216,H199,H191,H179,H170,H156,H148,H146,H144,H135,H133,H131,H129,H126,H124,H121,H112,H110,H108,H106,H103,H101,H99)</f>
        <v>#REF!</v>
      </c>
      <c r="I348" s="1736" t="e">
        <f>SUM(I340:I343,I315,I299,I290,I276,#REF!,I250,I241,I225,I216,I199,I191,I179,I170,I156,I148,I146,I144,I135,I133,I131,I129,I126,I124,I121,I112,I110,I108,I106,I103,I101,I99)</f>
        <v>#REF!</v>
      </c>
      <c r="J348" s="1735" t="s">
        <v>97</v>
      </c>
      <c r="K348" s="1735" t="s">
        <v>97</v>
      </c>
      <c r="L348" s="1735" t="s">
        <v>97</v>
      </c>
      <c r="M348" s="625"/>
    </row>
    <row r="349" spans="1:13" s="74" customFormat="1" ht="21.95" customHeight="1">
      <c r="M349" s="625"/>
    </row>
    <row r="350" spans="1:13" s="74" customFormat="1" ht="21.95" customHeight="1">
      <c r="M350" s="625"/>
    </row>
    <row r="351" spans="1:13" s="74" customFormat="1" ht="21.95" customHeight="1">
      <c r="M351" s="625"/>
    </row>
    <row r="352" spans="1:13" s="74" customFormat="1" ht="21.95" customHeight="1">
      <c r="M352" s="625"/>
    </row>
    <row r="353" spans="1:13" s="74" customFormat="1" ht="21.95" customHeight="1">
      <c r="M353" s="625"/>
    </row>
    <row r="354" spans="1:13" ht="21.95" customHeight="1">
      <c r="E354" s="178"/>
      <c r="L354" s="178"/>
      <c r="M354" s="625"/>
    </row>
    <row r="355" spans="1:13" ht="21.95" customHeight="1">
      <c r="E355" s="178"/>
      <c r="L355" s="178"/>
      <c r="M355" s="625"/>
    </row>
    <row r="356" spans="1:13">
      <c r="E356" s="178"/>
      <c r="L356" s="178"/>
      <c r="M356" s="625"/>
    </row>
    <row r="357" spans="1:13">
      <c r="E357" s="178"/>
      <c r="L357" s="178"/>
      <c r="M357" s="625"/>
    </row>
    <row r="358" spans="1:13">
      <c r="E358" s="178"/>
      <c r="L358" s="178"/>
      <c r="M358" s="916"/>
    </row>
    <row r="359" spans="1:13">
      <c r="A359" s="1324"/>
      <c r="B359" s="723"/>
      <c r="C359" s="69"/>
      <c r="D359" s="69"/>
      <c r="E359" s="762"/>
      <c r="F359" s="196"/>
      <c r="G359" s="196"/>
      <c r="H359" s="196"/>
      <c r="I359" s="196"/>
      <c r="J359" s="196"/>
      <c r="K359" s="196"/>
      <c r="L359" s="1573">
        <v>136</v>
      </c>
      <c r="M359" s="625"/>
    </row>
    <row r="360" spans="1:13">
      <c r="A360" s="1797"/>
      <c r="B360" s="723"/>
      <c r="C360" s="69"/>
      <c r="D360" s="69"/>
      <c r="E360" s="762"/>
      <c r="F360" s="196"/>
      <c r="G360" s="196"/>
      <c r="H360" s="196"/>
      <c r="I360" s="196"/>
      <c r="J360" s="196"/>
      <c r="K360" s="196"/>
      <c r="L360" s="1573"/>
      <c r="M360" s="625"/>
    </row>
    <row r="361" spans="1:13">
      <c r="A361" s="1227"/>
      <c r="B361" s="723"/>
      <c r="C361" s="69"/>
      <c r="D361" s="69"/>
      <c r="E361" s="762"/>
      <c r="F361" s="196"/>
      <c r="G361" s="196"/>
      <c r="H361" s="196"/>
      <c r="I361" s="196"/>
      <c r="J361" s="196"/>
      <c r="K361" s="196"/>
      <c r="L361" s="813"/>
      <c r="M361" s="625"/>
    </row>
    <row r="362" spans="1:13">
      <c r="A362" s="74" t="s">
        <v>274</v>
      </c>
      <c r="B362" s="1546" t="s">
        <v>3940</v>
      </c>
      <c r="C362" s="74"/>
      <c r="D362" s="74"/>
      <c r="E362" s="550"/>
      <c r="F362" s="74"/>
      <c r="G362" s="74"/>
      <c r="H362" s="74"/>
      <c r="I362" s="74"/>
      <c r="J362" s="74"/>
      <c r="K362" s="74"/>
    </row>
    <row r="363" spans="1:13">
      <c r="A363" s="191"/>
      <c r="B363" s="191"/>
      <c r="C363" s="191"/>
      <c r="D363" s="181" t="s">
        <v>278</v>
      </c>
      <c r="E363" s="1884" t="s">
        <v>279</v>
      </c>
      <c r="F363" s="1885"/>
      <c r="G363" s="1885"/>
      <c r="H363" s="1885"/>
      <c r="I363" s="1886"/>
      <c r="J363" s="181" t="s">
        <v>281</v>
      </c>
      <c r="K363" s="181" t="s">
        <v>283</v>
      </c>
      <c r="L363" s="808" t="s">
        <v>721</v>
      </c>
      <c r="M363" s="542"/>
    </row>
    <row r="364" spans="1:13">
      <c r="A364" s="183" t="s">
        <v>276</v>
      </c>
      <c r="B364" s="183" t="s">
        <v>95</v>
      </c>
      <c r="C364" s="183" t="s">
        <v>277</v>
      </c>
      <c r="D364" s="183" t="s">
        <v>286</v>
      </c>
      <c r="E364" s="180">
        <v>2561</v>
      </c>
      <c r="F364" s="180">
        <v>2562</v>
      </c>
      <c r="G364" s="180">
        <v>2563</v>
      </c>
      <c r="H364" s="180">
        <v>2564</v>
      </c>
      <c r="I364" s="180">
        <v>2565</v>
      </c>
      <c r="J364" s="183" t="s">
        <v>282</v>
      </c>
      <c r="K364" s="183" t="s">
        <v>284</v>
      </c>
      <c r="L364" s="809" t="s">
        <v>329</v>
      </c>
    </row>
    <row r="365" spans="1:13">
      <c r="A365" s="693"/>
      <c r="B365" s="693"/>
      <c r="C365" s="693"/>
      <c r="D365" s="693" t="s">
        <v>287</v>
      </c>
      <c r="E365" s="184" t="s">
        <v>280</v>
      </c>
      <c r="F365" s="184" t="s">
        <v>280</v>
      </c>
      <c r="G365" s="184" t="s">
        <v>280</v>
      </c>
      <c r="H365" s="184" t="s">
        <v>280</v>
      </c>
      <c r="I365" s="184" t="s">
        <v>280</v>
      </c>
      <c r="J365" s="693"/>
      <c r="K365" s="693"/>
      <c r="L365" s="810" t="s">
        <v>330</v>
      </c>
      <c r="M365" s="542"/>
    </row>
    <row r="366" spans="1:13">
      <c r="A366" s="45">
        <v>1</v>
      </c>
      <c r="B366" s="110" t="s">
        <v>589</v>
      </c>
      <c r="C366" s="100" t="s">
        <v>590</v>
      </c>
      <c r="D366" s="191" t="s">
        <v>514</v>
      </c>
      <c r="E366" s="161" t="s">
        <v>97</v>
      </c>
      <c r="F366" s="190">
        <v>100000</v>
      </c>
      <c r="G366" s="190">
        <v>100000</v>
      </c>
      <c r="H366" s="190">
        <v>100000</v>
      </c>
      <c r="I366" s="190">
        <v>100000</v>
      </c>
      <c r="J366" s="197" t="s">
        <v>820</v>
      </c>
      <c r="K366" s="1131" t="s">
        <v>956</v>
      </c>
      <c r="L366" s="584" t="s">
        <v>711</v>
      </c>
    </row>
    <row r="367" spans="1:13" s="857" customFormat="1">
      <c r="A367" s="143"/>
      <c r="B367" s="54"/>
      <c r="C367" s="42" t="s">
        <v>591</v>
      </c>
      <c r="D367" s="202"/>
      <c r="E367" s="143"/>
      <c r="F367" s="202"/>
      <c r="G367" s="202"/>
      <c r="H367" s="202"/>
      <c r="I367" s="202"/>
      <c r="J367" s="202" t="s">
        <v>768</v>
      </c>
      <c r="K367" s="1132" t="s">
        <v>957</v>
      </c>
      <c r="L367" s="149"/>
      <c r="M367" s="860"/>
    </row>
    <row r="368" spans="1:13" s="857" customFormat="1">
      <c r="A368" s="45">
        <v>2</v>
      </c>
      <c r="B368" s="110" t="s">
        <v>3232</v>
      </c>
      <c r="C368" s="100" t="s">
        <v>590</v>
      </c>
      <c r="D368" s="191" t="s">
        <v>514</v>
      </c>
      <c r="E368" s="161" t="s">
        <v>97</v>
      </c>
      <c r="F368" s="190">
        <v>100000</v>
      </c>
      <c r="G368" s="190">
        <v>100000</v>
      </c>
      <c r="H368" s="190">
        <v>100000</v>
      </c>
      <c r="I368" s="190">
        <v>100000</v>
      </c>
      <c r="J368" s="197" t="s">
        <v>820</v>
      </c>
      <c r="K368" s="1133" t="s">
        <v>956</v>
      </c>
      <c r="L368" s="584" t="s">
        <v>711</v>
      </c>
      <c r="M368" s="860"/>
    </row>
    <row r="369" spans="1:14">
      <c r="A369" s="143"/>
      <c r="B369" s="54" t="s">
        <v>2453</v>
      </c>
      <c r="C369" s="42" t="s">
        <v>591</v>
      </c>
      <c r="D369" s="202"/>
      <c r="E369" s="143"/>
      <c r="F369" s="202"/>
      <c r="G369" s="202"/>
      <c r="H369" s="202"/>
      <c r="I369" s="202"/>
      <c r="J369" s="202" t="s">
        <v>768</v>
      </c>
      <c r="K369" s="1134" t="s">
        <v>957</v>
      </c>
      <c r="L369" s="149"/>
      <c r="M369" s="610"/>
      <c r="N369" s="178" t="s">
        <v>2083</v>
      </c>
    </row>
    <row r="370" spans="1:14">
      <c r="A370" s="45">
        <v>3</v>
      </c>
      <c r="B370" s="947" t="s">
        <v>2135</v>
      </c>
      <c r="C370" s="1142" t="s">
        <v>2136</v>
      </c>
      <c r="D370" s="1114" t="s">
        <v>514</v>
      </c>
      <c r="E370" s="1115" t="s">
        <v>97</v>
      </c>
      <c r="F370" s="1116">
        <v>250000</v>
      </c>
      <c r="G370" s="1116">
        <v>250000</v>
      </c>
      <c r="H370" s="1116">
        <v>250000</v>
      </c>
      <c r="I370" s="1116">
        <v>250000</v>
      </c>
      <c r="J370" s="1117" t="s">
        <v>820</v>
      </c>
      <c r="K370" s="1135" t="s">
        <v>3237</v>
      </c>
      <c r="L370" s="1377" t="s">
        <v>711</v>
      </c>
      <c r="N370" s="178" t="s">
        <v>2084</v>
      </c>
    </row>
    <row r="371" spans="1:14">
      <c r="A371" s="46"/>
      <c r="B371" s="1118" t="s">
        <v>465</v>
      </c>
      <c r="C371" s="1143" t="s">
        <v>2137</v>
      </c>
      <c r="D371" s="1119"/>
      <c r="E371" s="1120"/>
      <c r="F371" s="1117"/>
      <c r="G371" s="1117"/>
      <c r="H371" s="1117"/>
      <c r="I371" s="1117"/>
      <c r="J371" s="1119" t="s">
        <v>768</v>
      </c>
      <c r="K371" s="1136" t="s">
        <v>3238</v>
      </c>
      <c r="L371" s="1378"/>
      <c r="M371" s="916"/>
    </row>
    <row r="372" spans="1:14">
      <c r="A372" s="45">
        <v>4</v>
      </c>
      <c r="B372" s="110" t="s">
        <v>603</v>
      </c>
      <c r="C372" s="61" t="s">
        <v>590</v>
      </c>
      <c r="D372" s="191" t="s">
        <v>514</v>
      </c>
      <c r="E372" s="161" t="s">
        <v>97</v>
      </c>
      <c r="F372" s="190">
        <v>100000</v>
      </c>
      <c r="G372" s="190">
        <v>100000</v>
      </c>
      <c r="H372" s="190">
        <v>100000</v>
      </c>
      <c r="I372" s="190">
        <v>100000</v>
      </c>
      <c r="J372" s="197" t="s">
        <v>820</v>
      </c>
      <c r="K372" s="1137" t="s">
        <v>956</v>
      </c>
      <c r="L372" s="584" t="s">
        <v>711</v>
      </c>
      <c r="M372" s="916"/>
    </row>
    <row r="373" spans="1:14">
      <c r="A373" s="143"/>
      <c r="B373" s="54"/>
      <c r="C373" s="140" t="s">
        <v>591</v>
      </c>
      <c r="D373" s="202"/>
      <c r="E373" s="143"/>
      <c r="F373" s="202"/>
      <c r="G373" s="202"/>
      <c r="H373" s="202"/>
      <c r="I373" s="202"/>
      <c r="J373" s="202" t="s">
        <v>768</v>
      </c>
      <c r="K373" s="1138" t="s">
        <v>957</v>
      </c>
      <c r="L373" s="149"/>
    </row>
    <row r="374" spans="1:14">
      <c r="A374" s="45">
        <v>5</v>
      </c>
      <c r="B374" s="43" t="s">
        <v>1080</v>
      </c>
      <c r="C374" s="195" t="s">
        <v>611</v>
      </c>
      <c r="D374" s="191" t="s">
        <v>765</v>
      </c>
      <c r="E374" s="161" t="s">
        <v>97</v>
      </c>
      <c r="F374" s="190">
        <v>3000000</v>
      </c>
      <c r="G374" s="190">
        <v>3000000</v>
      </c>
      <c r="H374" s="190">
        <v>3000000</v>
      </c>
      <c r="I374" s="190">
        <v>3000000</v>
      </c>
      <c r="J374" s="197" t="s">
        <v>820</v>
      </c>
      <c r="K374" s="1139" t="s">
        <v>959</v>
      </c>
      <c r="L374" s="584" t="s">
        <v>711</v>
      </c>
      <c r="N374" s="57" t="s">
        <v>2097</v>
      </c>
    </row>
    <row r="375" spans="1:14" s="857" customFormat="1">
      <c r="A375" s="143"/>
      <c r="B375" s="43"/>
      <c r="C375" s="195" t="s">
        <v>612</v>
      </c>
      <c r="D375" s="202"/>
      <c r="E375" s="143"/>
      <c r="F375" s="202"/>
      <c r="G375" s="202"/>
      <c r="H375" s="202"/>
      <c r="I375" s="202"/>
      <c r="J375" s="202" t="s">
        <v>768</v>
      </c>
      <c r="K375" s="1139"/>
      <c r="L375" s="149"/>
      <c r="M375" s="860"/>
    </row>
    <row r="376" spans="1:14">
      <c r="A376" s="45">
        <v>6</v>
      </c>
      <c r="B376" s="914" t="s">
        <v>620</v>
      </c>
      <c r="C376" s="1121" t="s">
        <v>621</v>
      </c>
      <c r="D376" s="768" t="s">
        <v>765</v>
      </c>
      <c r="E376" s="1122" t="s">
        <v>97</v>
      </c>
      <c r="F376" s="1123">
        <v>100000</v>
      </c>
      <c r="G376" s="1123">
        <v>100000</v>
      </c>
      <c r="H376" s="1123">
        <v>100000</v>
      </c>
      <c r="I376" s="1123">
        <v>100000</v>
      </c>
      <c r="J376" s="768" t="s">
        <v>820</v>
      </c>
      <c r="K376" s="1140" t="s">
        <v>960</v>
      </c>
      <c r="L376" s="1379" t="s">
        <v>711</v>
      </c>
    </row>
    <row r="377" spans="1:14">
      <c r="A377" s="143"/>
      <c r="B377" s="946"/>
      <c r="C377" s="1124" t="s">
        <v>622</v>
      </c>
      <c r="D377" s="769"/>
      <c r="E377" s="1125"/>
      <c r="F377" s="769"/>
      <c r="G377" s="769"/>
      <c r="H377" s="769"/>
      <c r="I377" s="769"/>
      <c r="J377" s="769" t="s">
        <v>768</v>
      </c>
      <c r="K377" s="1141" t="s">
        <v>961</v>
      </c>
      <c r="L377" s="1380"/>
    </row>
    <row r="378" spans="1:14" ht="25.5" customHeight="1">
      <c r="A378" s="45">
        <v>7</v>
      </c>
      <c r="B378" s="57" t="s">
        <v>2254</v>
      </c>
      <c r="C378" s="214" t="s">
        <v>1077</v>
      </c>
      <c r="D378" s="45" t="s">
        <v>2255</v>
      </c>
      <c r="E378" s="161" t="s">
        <v>97</v>
      </c>
      <c r="F378" s="190">
        <v>100000</v>
      </c>
      <c r="G378" s="190">
        <v>100000</v>
      </c>
      <c r="H378" s="190">
        <v>100000</v>
      </c>
      <c r="I378" s="190">
        <v>100000</v>
      </c>
      <c r="J378" s="197" t="s">
        <v>820</v>
      </c>
      <c r="K378" s="273" t="s">
        <v>945</v>
      </c>
      <c r="L378" s="584" t="s">
        <v>711</v>
      </c>
      <c r="M378" s="542"/>
    </row>
    <row r="379" spans="1:14">
      <c r="A379" s="46"/>
      <c r="B379" s="162"/>
      <c r="C379" s="195" t="s">
        <v>1078</v>
      </c>
      <c r="D379" s="46"/>
      <c r="E379" s="46"/>
      <c r="F379" s="197"/>
      <c r="G379" s="197"/>
      <c r="H379" s="197"/>
      <c r="I379" s="197"/>
      <c r="J379" s="197" t="s">
        <v>768</v>
      </c>
      <c r="K379" s="272" t="s">
        <v>958</v>
      </c>
      <c r="L379" s="815"/>
    </row>
    <row r="380" spans="1:14">
      <c r="A380" s="45">
        <v>8</v>
      </c>
      <c r="B380" s="110" t="s">
        <v>2932</v>
      </c>
      <c r="C380" s="61" t="s">
        <v>590</v>
      </c>
      <c r="D380" s="45" t="s">
        <v>2933</v>
      </c>
      <c r="E380" s="161" t="s">
        <v>97</v>
      </c>
      <c r="F380" s="190">
        <v>100000</v>
      </c>
      <c r="G380" s="190">
        <v>100000</v>
      </c>
      <c r="H380" s="190">
        <v>100000</v>
      </c>
      <c r="I380" s="190">
        <v>100000</v>
      </c>
      <c r="J380" s="191" t="s">
        <v>820</v>
      </c>
      <c r="K380" s="270" t="s">
        <v>956</v>
      </c>
      <c r="L380" s="584" t="s">
        <v>711</v>
      </c>
      <c r="M380" s="1289"/>
    </row>
    <row r="381" spans="1:14" ht="24" customHeight="1">
      <c r="A381" s="143"/>
      <c r="B381" s="54"/>
      <c r="C381" s="140" t="s">
        <v>591</v>
      </c>
      <c r="D381" s="143"/>
      <c r="E381" s="143"/>
      <c r="F381" s="202"/>
      <c r="G381" s="202"/>
      <c r="H381" s="202"/>
      <c r="I381" s="202"/>
      <c r="J381" s="202" t="s">
        <v>768</v>
      </c>
      <c r="K381" s="271" t="s">
        <v>957</v>
      </c>
      <c r="L381" s="149"/>
    </row>
    <row r="382" spans="1:14">
      <c r="A382" s="762"/>
      <c r="B382" s="737"/>
      <c r="C382" s="1126"/>
      <c r="D382" s="766"/>
      <c r="E382" s="1127"/>
      <c r="F382" s="766"/>
      <c r="G382" s="766"/>
      <c r="H382" s="766"/>
      <c r="I382" s="766"/>
      <c r="J382" s="766"/>
      <c r="K382" s="1128"/>
    </row>
    <row r="383" spans="1:14">
      <c r="A383" s="762"/>
      <c r="B383" s="737"/>
      <c r="C383" s="1126"/>
      <c r="D383" s="766"/>
      <c r="E383" s="1127"/>
      <c r="F383" s="766"/>
      <c r="G383" s="766"/>
      <c r="H383" s="766"/>
      <c r="I383" s="766"/>
      <c r="J383" s="766"/>
      <c r="K383" s="1128"/>
      <c r="L383" s="1573">
        <v>137</v>
      </c>
    </row>
    <row r="384" spans="1:14">
      <c r="A384" s="197"/>
      <c r="B384" s="197"/>
      <c r="C384" s="197"/>
      <c r="D384" s="183" t="s">
        <v>278</v>
      </c>
      <c r="E384" s="1903" t="s">
        <v>279</v>
      </c>
      <c r="F384" s="1867"/>
      <c r="G384" s="1867"/>
      <c r="H384" s="1867"/>
      <c r="I384" s="1904"/>
      <c r="J384" s="183" t="s">
        <v>281</v>
      </c>
      <c r="K384" s="183" t="s">
        <v>283</v>
      </c>
      <c r="L384" s="809" t="s">
        <v>721</v>
      </c>
      <c r="M384" s="916"/>
    </row>
    <row r="385" spans="1:13">
      <c r="A385" s="183" t="s">
        <v>276</v>
      </c>
      <c r="B385" s="183" t="s">
        <v>95</v>
      </c>
      <c r="C385" s="183" t="s">
        <v>277</v>
      </c>
      <c r="D385" s="183" t="s">
        <v>286</v>
      </c>
      <c r="E385" s="180">
        <v>2561</v>
      </c>
      <c r="F385" s="180">
        <v>2562</v>
      </c>
      <c r="G385" s="180">
        <v>2563</v>
      </c>
      <c r="H385" s="180">
        <v>2564</v>
      </c>
      <c r="I385" s="180">
        <v>2565</v>
      </c>
      <c r="J385" s="183" t="s">
        <v>282</v>
      </c>
      <c r="K385" s="183" t="s">
        <v>284</v>
      </c>
      <c r="L385" s="809" t="s">
        <v>329</v>
      </c>
      <c r="M385" s="916"/>
    </row>
    <row r="386" spans="1:13">
      <c r="A386" s="932"/>
      <c r="B386" s="932"/>
      <c r="C386" s="932"/>
      <c r="D386" s="932" t="s">
        <v>287</v>
      </c>
      <c r="E386" s="184" t="s">
        <v>280</v>
      </c>
      <c r="F386" s="184" t="s">
        <v>280</v>
      </c>
      <c r="G386" s="184" t="s">
        <v>280</v>
      </c>
      <c r="H386" s="184" t="s">
        <v>280</v>
      </c>
      <c r="I386" s="184" t="s">
        <v>280</v>
      </c>
      <c r="J386" s="932"/>
      <c r="K386" s="932"/>
      <c r="L386" s="810" t="s">
        <v>330</v>
      </c>
      <c r="M386" s="1225"/>
    </row>
    <row r="387" spans="1:13">
      <c r="A387" s="45">
        <v>9</v>
      </c>
      <c r="B387" s="113" t="s">
        <v>3233</v>
      </c>
      <c r="C387" s="100" t="s">
        <v>590</v>
      </c>
      <c r="D387" s="934" t="s">
        <v>1810</v>
      </c>
      <c r="E387" s="45" t="s">
        <v>97</v>
      </c>
      <c r="F387" s="190">
        <v>100000</v>
      </c>
      <c r="G387" s="190">
        <v>100000</v>
      </c>
      <c r="H387" s="190">
        <v>100000</v>
      </c>
      <c r="I387" s="190">
        <v>100000</v>
      </c>
      <c r="J387" s="191" t="s">
        <v>820</v>
      </c>
      <c r="K387" s="270" t="s">
        <v>956</v>
      </c>
      <c r="L387" s="584"/>
      <c r="M387" s="1225"/>
    </row>
    <row r="388" spans="1:13">
      <c r="A388" s="143"/>
      <c r="B388" s="115" t="s">
        <v>3234</v>
      </c>
      <c r="C388" s="42" t="s">
        <v>591</v>
      </c>
      <c r="D388" s="47"/>
      <c r="E388" s="143"/>
      <c r="F388" s="202"/>
      <c r="G388" s="202"/>
      <c r="H388" s="202"/>
      <c r="I388" s="202"/>
      <c r="J388" s="202" t="s">
        <v>768</v>
      </c>
      <c r="K388" s="1129" t="s">
        <v>591</v>
      </c>
      <c r="L388" s="149"/>
      <c r="M388" s="1225"/>
    </row>
    <row r="389" spans="1:13" ht="23.25" customHeight="1">
      <c r="A389" s="48">
        <v>10</v>
      </c>
      <c r="B389" s="197" t="s">
        <v>3828</v>
      </c>
      <c r="C389" s="753" t="s">
        <v>3728</v>
      </c>
      <c r="D389" s="906" t="s">
        <v>2372</v>
      </c>
      <c r="E389" s="48" t="s">
        <v>97</v>
      </c>
      <c r="F389" s="161" t="s">
        <v>97</v>
      </c>
      <c r="G389" s="703">
        <v>230000</v>
      </c>
      <c r="H389" s="161" t="s">
        <v>97</v>
      </c>
      <c r="I389" s="794" t="s">
        <v>97</v>
      </c>
      <c r="J389" s="191" t="s">
        <v>820</v>
      </c>
      <c r="K389" s="69" t="s">
        <v>956</v>
      </c>
      <c r="L389" s="949" t="s">
        <v>711</v>
      </c>
      <c r="M389" s="1225"/>
    </row>
    <row r="390" spans="1:13">
      <c r="A390" s="48"/>
      <c r="B390" s="197"/>
      <c r="C390" s="165" t="s">
        <v>2414</v>
      </c>
      <c r="D390" s="906"/>
      <c r="E390" s="48" t="s">
        <v>115</v>
      </c>
      <c r="F390" s="46"/>
      <c r="G390" s="48"/>
      <c r="H390" s="46"/>
      <c r="I390" s="740"/>
      <c r="J390" s="197" t="s">
        <v>768</v>
      </c>
      <c r="K390" s="69" t="s">
        <v>2415</v>
      </c>
      <c r="L390" s="815"/>
      <c r="M390" s="1225"/>
    </row>
    <row r="391" spans="1:13">
      <c r="A391" s="47"/>
      <c r="B391" s="202"/>
      <c r="C391" s="167" t="s">
        <v>2416</v>
      </c>
      <c r="D391" s="907"/>
      <c r="E391" s="47"/>
      <c r="F391" s="143"/>
      <c r="G391" s="47"/>
      <c r="H391" s="143"/>
      <c r="I391" s="795"/>
      <c r="J391" s="202"/>
      <c r="K391" s="71" t="s">
        <v>2417</v>
      </c>
      <c r="L391" s="149"/>
      <c r="M391" s="916"/>
    </row>
    <row r="392" spans="1:13">
      <c r="A392" s="45">
        <v>11</v>
      </c>
      <c r="B392" s="110" t="s">
        <v>3235</v>
      </c>
      <c r="C392" s="100" t="s">
        <v>590</v>
      </c>
      <c r="D392" s="934" t="s">
        <v>1818</v>
      </c>
      <c r="E392" s="45" t="s">
        <v>97</v>
      </c>
      <c r="F392" s="190">
        <v>100000</v>
      </c>
      <c r="G392" s="190">
        <v>100000</v>
      </c>
      <c r="H392" s="190">
        <v>100000</v>
      </c>
      <c r="I392" s="190">
        <v>100000</v>
      </c>
      <c r="J392" s="191" t="s">
        <v>820</v>
      </c>
      <c r="K392" s="270" t="s">
        <v>956</v>
      </c>
      <c r="L392" s="949" t="s">
        <v>711</v>
      </c>
      <c r="M392" s="916"/>
    </row>
    <row r="393" spans="1:13">
      <c r="A393" s="143"/>
      <c r="B393" s="54" t="s">
        <v>3236</v>
      </c>
      <c r="C393" s="42" t="s">
        <v>591</v>
      </c>
      <c r="D393" s="47"/>
      <c r="E393" s="143"/>
      <c r="F393" s="202"/>
      <c r="G393" s="202"/>
      <c r="H393" s="202"/>
      <c r="I393" s="202"/>
      <c r="J393" s="202" t="s">
        <v>768</v>
      </c>
      <c r="K393" s="1129" t="s">
        <v>591</v>
      </c>
      <c r="L393" s="149"/>
      <c r="M393" s="916"/>
    </row>
    <row r="394" spans="1:13">
      <c r="A394" s="45">
        <v>12</v>
      </c>
      <c r="B394" s="110" t="s">
        <v>3782</v>
      </c>
      <c r="C394" s="100" t="s">
        <v>3783</v>
      </c>
      <c r="D394" s="1399" t="s">
        <v>2258</v>
      </c>
      <c r="E394" s="45" t="s">
        <v>97</v>
      </c>
      <c r="F394" s="190">
        <v>20000</v>
      </c>
      <c r="G394" s="190">
        <v>20000</v>
      </c>
      <c r="H394" s="190">
        <v>20000</v>
      </c>
      <c r="I394" s="190">
        <v>20000</v>
      </c>
      <c r="J394" s="191" t="s">
        <v>820</v>
      </c>
      <c r="K394" s="270" t="s">
        <v>3784</v>
      </c>
      <c r="L394" s="949" t="s">
        <v>711</v>
      </c>
      <c r="M394" s="1388"/>
    </row>
    <row r="395" spans="1:13">
      <c r="A395" s="143"/>
      <c r="B395" s="54" t="s">
        <v>326</v>
      </c>
      <c r="C395" s="42" t="s">
        <v>521</v>
      </c>
      <c r="D395" s="47"/>
      <c r="E395" s="143"/>
      <c r="F395" s="202"/>
      <c r="G395" s="202"/>
      <c r="H395" s="202"/>
      <c r="I395" s="202"/>
      <c r="J395" s="202" t="s">
        <v>768</v>
      </c>
      <c r="K395" s="1129" t="s">
        <v>3785</v>
      </c>
      <c r="L395" s="149"/>
      <c r="M395" s="1388"/>
    </row>
    <row r="396" spans="1:13">
      <c r="A396" s="896" t="s">
        <v>26</v>
      </c>
      <c r="B396" s="1398" t="s">
        <v>3786</v>
      </c>
      <c r="C396" s="681" t="s">
        <v>97</v>
      </c>
      <c r="D396" s="681" t="s">
        <v>97</v>
      </c>
      <c r="E396" s="938" t="s">
        <v>97</v>
      </c>
      <c r="F396" s="1130">
        <f>SUM(F394:F395,F392,F389,F387,F380,F378,F376,F374,F372,F370,F368,F366)</f>
        <v>4070000</v>
      </c>
      <c r="G396" s="1130">
        <f t="shared" ref="G396:I396" si="0">SUM(G394:G395,G392,G389,G387,G380,G378,G376,G374,G372,G370,G368,G366)</f>
        <v>4300000</v>
      </c>
      <c r="H396" s="1130">
        <f t="shared" si="0"/>
        <v>4070000</v>
      </c>
      <c r="I396" s="1130">
        <f t="shared" si="0"/>
        <v>4070000</v>
      </c>
      <c r="J396" s="681" t="s">
        <v>97</v>
      </c>
      <c r="K396" s="681" t="s">
        <v>97</v>
      </c>
      <c r="L396" s="1381" t="s">
        <v>97</v>
      </c>
      <c r="M396" s="916"/>
    </row>
    <row r="397" spans="1:13">
      <c r="A397" s="434"/>
      <c r="B397" s="434"/>
      <c r="C397" s="621"/>
      <c r="D397" s="621"/>
      <c r="E397" s="699"/>
      <c r="F397" s="699"/>
      <c r="G397" s="699"/>
      <c r="H397" s="699"/>
      <c r="I397" s="699"/>
      <c r="J397" s="621"/>
      <c r="K397" s="621"/>
      <c r="L397" s="1382"/>
      <c r="M397" s="916"/>
    </row>
    <row r="398" spans="1:13" s="857" customFormat="1">
      <c r="A398" s="692"/>
      <c r="B398" s="692"/>
      <c r="C398" s="697"/>
      <c r="D398" s="697"/>
      <c r="E398" s="925"/>
      <c r="F398" s="698"/>
      <c r="G398" s="698"/>
      <c r="H398" s="698"/>
      <c r="I398" s="698"/>
      <c r="J398" s="697"/>
      <c r="K398" s="697"/>
      <c r="L398" s="1375"/>
      <c r="M398" s="860"/>
    </row>
    <row r="399" spans="1:13" s="857" customFormat="1">
      <c r="A399" s="1234"/>
      <c r="B399" s="1234"/>
      <c r="C399" s="697"/>
      <c r="D399" s="697"/>
      <c r="E399" s="1233"/>
      <c r="F399" s="698"/>
      <c r="G399" s="698"/>
      <c r="H399" s="698"/>
      <c r="I399" s="698"/>
      <c r="J399" s="697"/>
      <c r="K399" s="697"/>
      <c r="L399" s="1375"/>
      <c r="M399" s="860"/>
    </row>
    <row r="400" spans="1:13" s="857" customFormat="1">
      <c r="A400" s="1234"/>
      <c r="B400" s="1234"/>
      <c r="C400" s="697"/>
      <c r="D400" s="697"/>
      <c r="E400" s="1233"/>
      <c r="F400" s="698"/>
      <c r="G400" s="698"/>
      <c r="H400" s="698"/>
      <c r="I400" s="698"/>
      <c r="J400" s="697"/>
      <c r="K400" s="697"/>
      <c r="L400" s="1375"/>
      <c r="M400" s="860"/>
    </row>
    <row r="401" spans="1:14" s="857" customFormat="1">
      <c r="A401" s="1234"/>
      <c r="B401" s="1234"/>
      <c r="C401" s="697"/>
      <c r="D401" s="697"/>
      <c r="E401" s="1233"/>
      <c r="F401" s="698"/>
      <c r="G401" s="698"/>
      <c r="H401" s="698"/>
      <c r="I401" s="698"/>
      <c r="J401" s="697"/>
      <c r="K401" s="697"/>
      <c r="L401" s="1375"/>
      <c r="M401" s="856"/>
    </row>
    <row r="402" spans="1:14">
      <c r="A402" s="1234"/>
      <c r="B402" s="1234"/>
      <c r="C402" s="697"/>
      <c r="D402" s="697"/>
      <c r="E402" s="1233"/>
      <c r="F402" s="698"/>
      <c r="G402" s="698"/>
      <c r="H402" s="698"/>
      <c r="I402" s="698"/>
      <c r="J402" s="697"/>
      <c r="K402" s="697"/>
      <c r="L402" s="1375"/>
    </row>
    <row r="403" spans="1:14">
      <c r="A403" s="1234"/>
      <c r="B403" s="1234"/>
      <c r="C403" s="697"/>
      <c r="D403" s="697"/>
      <c r="E403" s="1233"/>
      <c r="F403" s="698"/>
      <c r="G403" s="698"/>
      <c r="H403" s="698"/>
      <c r="I403" s="698"/>
      <c r="J403" s="697"/>
      <c r="K403" s="697"/>
      <c r="L403" s="1375"/>
    </row>
    <row r="404" spans="1:14">
      <c r="A404" s="692"/>
      <c r="B404" s="692"/>
      <c r="C404" s="697"/>
      <c r="D404" s="697"/>
      <c r="E404" s="698"/>
      <c r="F404" s="698"/>
      <c r="G404" s="698"/>
      <c r="H404" s="698"/>
      <c r="I404" s="698"/>
      <c r="J404" s="697"/>
      <c r="K404" s="697"/>
      <c r="L404" s="1573">
        <v>138</v>
      </c>
    </row>
    <row r="405" spans="1:14">
      <c r="A405" s="926"/>
      <c r="B405" s="926"/>
      <c r="C405" s="697"/>
      <c r="D405" s="697"/>
      <c r="E405" s="698"/>
      <c r="F405" s="698"/>
      <c r="G405" s="698"/>
      <c r="H405" s="698"/>
      <c r="I405" s="698"/>
      <c r="J405" s="697"/>
      <c r="K405" s="697"/>
      <c r="L405" s="1375"/>
      <c r="M405" s="916"/>
    </row>
    <row r="406" spans="1:14">
      <c r="A406" s="178" t="s">
        <v>274</v>
      </c>
      <c r="B406" s="1543" t="s">
        <v>3941</v>
      </c>
    </row>
    <row r="407" spans="1:14">
      <c r="A407" s="179"/>
      <c r="B407" s="179"/>
      <c r="C407" s="179"/>
      <c r="D407" s="180" t="s">
        <v>278</v>
      </c>
      <c r="E407" s="1884" t="s">
        <v>279</v>
      </c>
      <c r="F407" s="1885"/>
      <c r="G407" s="1885"/>
      <c r="H407" s="1885"/>
      <c r="I407" s="1886"/>
      <c r="J407" s="180" t="s">
        <v>281</v>
      </c>
      <c r="K407" s="180" t="s">
        <v>283</v>
      </c>
      <c r="L407" s="808" t="s">
        <v>721</v>
      </c>
    </row>
    <row r="408" spans="1:14" s="857" customFormat="1">
      <c r="A408" s="182" t="s">
        <v>276</v>
      </c>
      <c r="B408" s="182" t="s">
        <v>95</v>
      </c>
      <c r="C408" s="182" t="s">
        <v>277</v>
      </c>
      <c r="D408" s="183" t="s">
        <v>286</v>
      </c>
      <c r="E408" s="180">
        <v>2561</v>
      </c>
      <c r="F408" s="180">
        <v>2562</v>
      </c>
      <c r="G408" s="180">
        <v>2563</v>
      </c>
      <c r="H408" s="180">
        <v>2564</v>
      </c>
      <c r="I408" s="180">
        <v>2565</v>
      </c>
      <c r="J408" s="182" t="s">
        <v>282</v>
      </c>
      <c r="K408" s="182" t="s">
        <v>284</v>
      </c>
      <c r="L408" s="809" t="s">
        <v>329</v>
      </c>
      <c r="M408" s="860"/>
    </row>
    <row r="409" spans="1:14" s="857" customFormat="1">
      <c r="A409" s="184"/>
      <c r="B409" s="184"/>
      <c r="C409" s="184"/>
      <c r="D409" s="184" t="s">
        <v>287</v>
      </c>
      <c r="E409" s="184" t="s">
        <v>280</v>
      </c>
      <c r="F409" s="184" t="s">
        <v>280</v>
      </c>
      <c r="G409" s="184" t="s">
        <v>280</v>
      </c>
      <c r="H409" s="184" t="s">
        <v>280</v>
      </c>
      <c r="I409" s="184" t="s">
        <v>280</v>
      </c>
      <c r="J409" s="184"/>
      <c r="K409" s="184"/>
      <c r="L409" s="810" t="s">
        <v>330</v>
      </c>
      <c r="M409" s="860"/>
    </row>
    <row r="410" spans="1:14">
      <c r="A410" s="179">
        <v>1</v>
      </c>
      <c r="B410" s="113" t="s">
        <v>570</v>
      </c>
      <c r="C410" s="1151" t="s">
        <v>1958</v>
      </c>
      <c r="D410" s="145" t="s">
        <v>805</v>
      </c>
      <c r="E410" s="791" t="s">
        <v>97</v>
      </c>
      <c r="F410" s="1152">
        <v>30000</v>
      </c>
      <c r="G410" s="683">
        <v>30000</v>
      </c>
      <c r="H410" s="1153">
        <v>30000</v>
      </c>
      <c r="I410" s="683">
        <v>30000</v>
      </c>
      <c r="J410" s="145" t="s">
        <v>820</v>
      </c>
      <c r="K410" s="1154" t="s">
        <v>962</v>
      </c>
      <c r="L410" s="584" t="s">
        <v>1074</v>
      </c>
    </row>
    <row r="411" spans="1:14">
      <c r="A411" s="193"/>
      <c r="B411" s="684"/>
      <c r="C411" s="109" t="s">
        <v>1959</v>
      </c>
      <c r="D411" s="163"/>
      <c r="E411" s="754"/>
      <c r="F411" s="913"/>
      <c r="G411" s="163"/>
      <c r="H411" s="144"/>
      <c r="I411" s="163"/>
      <c r="J411" s="163" t="s">
        <v>768</v>
      </c>
      <c r="K411" s="1155" t="s">
        <v>963</v>
      </c>
      <c r="L411" s="815" t="s">
        <v>842</v>
      </c>
    </row>
    <row r="412" spans="1:14">
      <c r="A412" s="199"/>
      <c r="B412" s="684"/>
      <c r="C412" s="109" t="s">
        <v>1228</v>
      </c>
      <c r="D412" s="146"/>
      <c r="E412" s="688"/>
      <c r="F412" s="715"/>
      <c r="G412" s="146"/>
      <c r="H412" s="685"/>
      <c r="I412" s="146"/>
      <c r="J412" s="146"/>
      <c r="K412" s="1156"/>
      <c r="L412" s="149"/>
      <c r="M412" s="542"/>
    </row>
    <row r="413" spans="1:14">
      <c r="A413" s="1258">
        <v>2</v>
      </c>
      <c r="B413" s="569" t="s">
        <v>3721</v>
      </c>
      <c r="C413" s="214" t="s">
        <v>2516</v>
      </c>
      <c r="D413" s="675" t="s">
        <v>2517</v>
      </c>
      <c r="E413" s="791" t="s">
        <v>97</v>
      </c>
      <c r="F413" s="791" t="s">
        <v>97</v>
      </c>
      <c r="G413" s="683">
        <v>5000</v>
      </c>
      <c r="H413" s="683">
        <v>5000</v>
      </c>
      <c r="I413" s="683">
        <v>5000</v>
      </c>
      <c r="J413" s="940" t="s">
        <v>820</v>
      </c>
      <c r="K413" s="1159" t="s">
        <v>970</v>
      </c>
      <c r="L413" s="1110" t="s">
        <v>1074</v>
      </c>
    </row>
    <row r="414" spans="1:14">
      <c r="A414" s="867"/>
      <c r="B414" s="712" t="s">
        <v>3722</v>
      </c>
      <c r="C414" s="218" t="s">
        <v>3723</v>
      </c>
      <c r="D414" s="676"/>
      <c r="E414" s="688"/>
      <c r="F414" s="688"/>
      <c r="G414" s="146"/>
      <c r="H414" s="146"/>
      <c r="I414" s="146"/>
      <c r="J414" s="676" t="s">
        <v>768</v>
      </c>
      <c r="K414" s="1162" t="s">
        <v>971</v>
      </c>
      <c r="L414" s="1089" t="s">
        <v>842</v>
      </c>
    </row>
    <row r="415" spans="1:14">
      <c r="A415" s="179">
        <v>3</v>
      </c>
      <c r="B415" s="569" t="s">
        <v>3721</v>
      </c>
      <c r="C415" s="214" t="s">
        <v>2516</v>
      </c>
      <c r="D415" s="675" t="s">
        <v>2517</v>
      </c>
      <c r="E415" s="791" t="s">
        <v>97</v>
      </c>
      <c r="F415" s="791" t="s">
        <v>97</v>
      </c>
      <c r="G415" s="683">
        <v>5000</v>
      </c>
      <c r="H415" s="683">
        <v>5000</v>
      </c>
      <c r="I415" s="683">
        <v>5000</v>
      </c>
      <c r="J415" s="940" t="s">
        <v>820</v>
      </c>
      <c r="K415" s="1159" t="s">
        <v>970</v>
      </c>
      <c r="L415" s="1110" t="s">
        <v>1074</v>
      </c>
      <c r="N415" s="178" t="s">
        <v>2097</v>
      </c>
    </row>
    <row r="416" spans="1:14">
      <c r="A416" s="199"/>
      <c r="B416" s="712" t="s">
        <v>3724</v>
      </c>
      <c r="C416" s="218" t="s">
        <v>3723</v>
      </c>
      <c r="D416" s="676"/>
      <c r="E416" s="688"/>
      <c r="F416" s="688"/>
      <c r="G416" s="146"/>
      <c r="H416" s="146"/>
      <c r="I416" s="146"/>
      <c r="J416" s="676" t="s">
        <v>768</v>
      </c>
      <c r="K416" s="1162" t="s">
        <v>971</v>
      </c>
      <c r="L416" s="1089" t="s">
        <v>842</v>
      </c>
      <c r="M416" s="568"/>
    </row>
    <row r="417" spans="1:13">
      <c r="A417" s="193">
        <v>4</v>
      </c>
      <c r="B417" s="569" t="s">
        <v>585</v>
      </c>
      <c r="C417" s="214" t="s">
        <v>2516</v>
      </c>
      <c r="D417" s="675" t="s">
        <v>2517</v>
      </c>
      <c r="E417" s="791" t="s">
        <v>97</v>
      </c>
      <c r="F417" s="683">
        <v>5000</v>
      </c>
      <c r="G417" s="683">
        <v>5000</v>
      </c>
      <c r="H417" s="683">
        <v>5000</v>
      </c>
      <c r="I417" s="683">
        <v>5000</v>
      </c>
      <c r="J417" s="940" t="s">
        <v>820</v>
      </c>
      <c r="K417" s="1159" t="s">
        <v>970</v>
      </c>
      <c r="L417" s="1110" t="s">
        <v>1074</v>
      </c>
      <c r="M417" s="1388"/>
    </row>
    <row r="418" spans="1:13">
      <c r="A418" s="193"/>
      <c r="B418" s="712" t="s">
        <v>587</v>
      </c>
      <c r="C418" s="218" t="s">
        <v>2518</v>
      </c>
      <c r="D418" s="676"/>
      <c r="E418" s="688"/>
      <c r="F418" s="146"/>
      <c r="G418" s="146"/>
      <c r="H418" s="146"/>
      <c r="I418" s="146"/>
      <c r="J418" s="676" t="s">
        <v>768</v>
      </c>
      <c r="K418" s="1162" t="s">
        <v>971</v>
      </c>
      <c r="L418" s="1089" t="s">
        <v>842</v>
      </c>
      <c r="M418" s="1388"/>
    </row>
    <row r="419" spans="1:13">
      <c r="A419" s="179">
        <v>5</v>
      </c>
      <c r="B419" s="110" t="s">
        <v>3241</v>
      </c>
      <c r="C419" s="110" t="s">
        <v>3240</v>
      </c>
      <c r="D419" s="191" t="s">
        <v>984</v>
      </c>
      <c r="E419" s="790" t="s">
        <v>97</v>
      </c>
      <c r="F419" s="190">
        <v>5000</v>
      </c>
      <c r="G419" s="190">
        <v>10000</v>
      </c>
      <c r="H419" s="190">
        <v>10000</v>
      </c>
      <c r="I419" s="190">
        <v>10000</v>
      </c>
      <c r="J419" s="191" t="s">
        <v>820</v>
      </c>
      <c r="K419" s="1157" t="s">
        <v>968</v>
      </c>
      <c r="L419" s="584" t="s">
        <v>1074</v>
      </c>
    </row>
    <row r="420" spans="1:13">
      <c r="A420" s="199"/>
      <c r="B420" s="54" t="s">
        <v>3242</v>
      </c>
      <c r="C420" s="115" t="s">
        <v>2256</v>
      </c>
      <c r="D420" s="202"/>
      <c r="E420" s="80"/>
      <c r="F420" s="202"/>
      <c r="G420" s="202"/>
      <c r="H420" s="202"/>
      <c r="I420" s="202"/>
      <c r="J420" s="202" t="s">
        <v>768</v>
      </c>
      <c r="K420" s="1158" t="s">
        <v>581</v>
      </c>
      <c r="L420" s="149" t="s">
        <v>842</v>
      </c>
      <c r="M420" s="643"/>
    </row>
    <row r="421" spans="1:13">
      <c r="A421" s="179">
        <v>6</v>
      </c>
      <c r="B421" s="1007" t="s">
        <v>3243</v>
      </c>
      <c r="C421" s="113" t="s">
        <v>3246</v>
      </c>
      <c r="D421" s="145" t="s">
        <v>2258</v>
      </c>
      <c r="E421" s="791" t="s">
        <v>97</v>
      </c>
      <c r="F421" s="683">
        <v>5000</v>
      </c>
      <c r="G421" s="683">
        <v>5000</v>
      </c>
      <c r="H421" s="683">
        <v>5000</v>
      </c>
      <c r="I421" s="683">
        <v>5000</v>
      </c>
      <c r="J421" s="163" t="s">
        <v>820</v>
      </c>
      <c r="K421" s="145" t="s">
        <v>2259</v>
      </c>
      <c r="L421" s="584" t="s">
        <v>1074</v>
      </c>
    </row>
    <row r="422" spans="1:13">
      <c r="A422" s="199"/>
      <c r="B422" s="1016" t="s">
        <v>3247</v>
      </c>
      <c r="C422" s="115" t="s">
        <v>2257</v>
      </c>
      <c r="D422" s="146"/>
      <c r="E422" s="688"/>
      <c r="F422" s="146"/>
      <c r="G422" s="146"/>
      <c r="H422" s="146"/>
      <c r="I422" s="146"/>
      <c r="J422" s="146" t="s">
        <v>768</v>
      </c>
      <c r="K422" s="146" t="s">
        <v>2260</v>
      </c>
      <c r="L422" s="149" t="s">
        <v>842</v>
      </c>
      <c r="M422" s="536"/>
    </row>
    <row r="423" spans="1:13" s="204" customFormat="1" ht="21.75">
      <c r="A423" s="191">
        <v>7</v>
      </c>
      <c r="B423" s="191" t="s">
        <v>3729</v>
      </c>
      <c r="C423" s="191" t="s">
        <v>3730</v>
      </c>
      <c r="D423" s="198" t="s">
        <v>728</v>
      </c>
      <c r="E423" s="45" t="s">
        <v>97</v>
      </c>
      <c r="F423" s="171">
        <v>5000</v>
      </c>
      <c r="G423" s="168">
        <v>5000</v>
      </c>
      <c r="H423" s="190">
        <v>5000</v>
      </c>
      <c r="I423" s="189">
        <v>5000</v>
      </c>
      <c r="J423" s="584" t="s">
        <v>1055</v>
      </c>
      <c r="K423" s="209" t="s">
        <v>3731</v>
      </c>
      <c r="L423" s="191" t="s">
        <v>1074</v>
      </c>
      <c r="M423" s="536"/>
    </row>
    <row r="424" spans="1:13" s="204" customFormat="1" ht="21.75">
      <c r="A424" s="197"/>
      <c r="B424" s="197" t="s">
        <v>3732</v>
      </c>
      <c r="C424" s="197" t="s">
        <v>3733</v>
      </c>
      <c r="D424" s="44"/>
      <c r="E424" s="197"/>
      <c r="F424" s="740"/>
      <c r="G424" s="44"/>
      <c r="H424" s="197"/>
      <c r="I424" s="196"/>
      <c r="J424" s="197" t="s">
        <v>1056</v>
      </c>
      <c r="K424" s="49" t="s">
        <v>3734</v>
      </c>
      <c r="L424" s="197" t="s">
        <v>842</v>
      </c>
      <c r="M424" s="536"/>
    </row>
    <row r="425" spans="1:13" s="204" customFormat="1" ht="21.75">
      <c r="A425" s="202"/>
      <c r="B425" s="202"/>
      <c r="C425" s="202" t="s">
        <v>3735</v>
      </c>
      <c r="D425" s="201"/>
      <c r="E425" s="202"/>
      <c r="F425" s="795"/>
      <c r="G425" s="201"/>
      <c r="H425" s="202"/>
      <c r="I425" s="203"/>
      <c r="J425" s="202" t="s">
        <v>742</v>
      </c>
      <c r="K425" s="212" t="s">
        <v>3736</v>
      </c>
      <c r="L425" s="202"/>
      <c r="M425" s="536"/>
    </row>
    <row r="426" spans="1:13">
      <c r="E426" s="1397"/>
      <c r="L426" s="1375"/>
      <c r="M426" s="536"/>
    </row>
    <row r="427" spans="1:13">
      <c r="E427" s="1547"/>
      <c r="L427" s="1573">
        <v>139</v>
      </c>
      <c r="M427" s="536"/>
    </row>
    <row r="428" spans="1:13">
      <c r="E428" s="1397"/>
      <c r="L428" s="1375"/>
      <c r="M428" s="536"/>
    </row>
    <row r="429" spans="1:13">
      <c r="A429" s="179"/>
      <c r="B429" s="179"/>
      <c r="C429" s="179"/>
      <c r="D429" s="180" t="s">
        <v>278</v>
      </c>
      <c r="E429" s="1884" t="s">
        <v>279</v>
      </c>
      <c r="F429" s="1885"/>
      <c r="G429" s="1885"/>
      <c r="H429" s="1885"/>
      <c r="I429" s="1886"/>
      <c r="J429" s="180" t="s">
        <v>281</v>
      </c>
      <c r="K429" s="180" t="s">
        <v>283</v>
      </c>
      <c r="L429" s="808" t="s">
        <v>721</v>
      </c>
      <c r="M429" s="536"/>
    </row>
    <row r="430" spans="1:13">
      <c r="A430" s="182" t="s">
        <v>276</v>
      </c>
      <c r="B430" s="182" t="s">
        <v>95</v>
      </c>
      <c r="C430" s="182" t="s">
        <v>277</v>
      </c>
      <c r="D430" s="183" t="s">
        <v>286</v>
      </c>
      <c r="E430" s="180">
        <v>2561</v>
      </c>
      <c r="F430" s="180">
        <v>2562</v>
      </c>
      <c r="G430" s="180">
        <v>2563</v>
      </c>
      <c r="H430" s="180">
        <v>2564</v>
      </c>
      <c r="I430" s="180">
        <v>2565</v>
      </c>
      <c r="J430" s="182" t="s">
        <v>282</v>
      </c>
      <c r="K430" s="182" t="s">
        <v>284</v>
      </c>
      <c r="L430" s="809" t="s">
        <v>329</v>
      </c>
      <c r="M430" s="536"/>
    </row>
    <row r="431" spans="1:13">
      <c r="A431" s="184"/>
      <c r="B431" s="184"/>
      <c r="C431" s="184"/>
      <c r="D431" s="184" t="s">
        <v>287</v>
      </c>
      <c r="E431" s="184" t="s">
        <v>280</v>
      </c>
      <c r="F431" s="184" t="s">
        <v>280</v>
      </c>
      <c r="G431" s="184" t="s">
        <v>280</v>
      </c>
      <c r="H431" s="184" t="s">
        <v>280</v>
      </c>
      <c r="I431" s="184" t="s">
        <v>280</v>
      </c>
      <c r="J431" s="184"/>
      <c r="K431" s="184"/>
      <c r="L431" s="810" t="s">
        <v>330</v>
      </c>
      <c r="M431" s="662"/>
    </row>
    <row r="432" spans="1:13">
      <c r="A432" s="79">
        <v>8</v>
      </c>
      <c r="B432" s="569" t="s">
        <v>2102</v>
      </c>
      <c r="C432" s="214" t="s">
        <v>3244</v>
      </c>
      <c r="D432" s="675" t="s">
        <v>995</v>
      </c>
      <c r="E432" s="791" t="s">
        <v>97</v>
      </c>
      <c r="F432" s="1091">
        <v>10000</v>
      </c>
      <c r="G432" s="1091">
        <v>10000</v>
      </c>
      <c r="H432" s="1091">
        <v>10000</v>
      </c>
      <c r="I432" s="1091">
        <v>10000</v>
      </c>
      <c r="J432" s="940" t="s">
        <v>820</v>
      </c>
      <c r="K432" s="1160" t="s">
        <v>2104</v>
      </c>
      <c r="L432" s="1110" t="s">
        <v>1074</v>
      </c>
      <c r="M432" s="536"/>
    </row>
    <row r="433" spans="1:13">
      <c r="A433" s="193"/>
      <c r="B433" s="712" t="s">
        <v>2103</v>
      </c>
      <c r="C433" s="218" t="s">
        <v>3245</v>
      </c>
      <c r="D433" s="940"/>
      <c r="E433" s="688"/>
      <c r="F433" s="940"/>
      <c r="G433" s="940"/>
      <c r="H433" s="940"/>
      <c r="I433" s="940"/>
      <c r="J433" s="676" t="s">
        <v>768</v>
      </c>
      <c r="K433" s="1161" t="s">
        <v>972</v>
      </c>
      <c r="L433" s="1089" t="s">
        <v>842</v>
      </c>
      <c r="M433" s="662"/>
    </row>
    <row r="434" spans="1:13">
      <c r="A434" s="179">
        <v>9</v>
      </c>
      <c r="B434" s="113" t="s">
        <v>578</v>
      </c>
      <c r="C434" s="114" t="s">
        <v>579</v>
      </c>
      <c r="D434" s="145" t="s">
        <v>805</v>
      </c>
      <c r="E434" s="791" t="s">
        <v>97</v>
      </c>
      <c r="F434" s="683">
        <v>30000</v>
      </c>
      <c r="G434" s="683">
        <v>30000</v>
      </c>
      <c r="H434" s="683">
        <v>30000</v>
      </c>
      <c r="I434" s="683">
        <v>30000</v>
      </c>
      <c r="J434" s="145" t="s">
        <v>992</v>
      </c>
      <c r="K434" s="1149" t="s">
        <v>967</v>
      </c>
      <c r="L434" s="584" t="s">
        <v>1074</v>
      </c>
      <c r="M434" s="536"/>
    </row>
    <row r="435" spans="1:13">
      <c r="A435" s="199"/>
      <c r="B435" s="115" t="s">
        <v>465</v>
      </c>
      <c r="C435" s="102" t="s">
        <v>580</v>
      </c>
      <c r="D435" s="146"/>
      <c r="E435" s="688"/>
      <c r="F435" s="146"/>
      <c r="G435" s="146"/>
      <c r="H435" s="146"/>
      <c r="I435" s="146"/>
      <c r="J435" s="146" t="s">
        <v>993</v>
      </c>
      <c r="K435" s="1150" t="s">
        <v>577</v>
      </c>
      <c r="L435" s="149" t="s">
        <v>842</v>
      </c>
      <c r="M435" s="536"/>
    </row>
    <row r="436" spans="1:13">
      <c r="A436" s="193">
        <v>10</v>
      </c>
      <c r="B436" s="113" t="s">
        <v>571</v>
      </c>
      <c r="C436" s="114" t="s">
        <v>572</v>
      </c>
      <c r="D436" s="163" t="s">
        <v>805</v>
      </c>
      <c r="E436" s="792" t="s">
        <v>97</v>
      </c>
      <c r="F436" s="789">
        <v>30000</v>
      </c>
      <c r="G436" s="789">
        <v>30000</v>
      </c>
      <c r="H436" s="789">
        <v>30000</v>
      </c>
      <c r="I436" s="789">
        <v>30000</v>
      </c>
      <c r="J436" s="163" t="s">
        <v>820</v>
      </c>
      <c r="K436" s="1146" t="s">
        <v>964</v>
      </c>
      <c r="L436" s="815" t="s">
        <v>1074</v>
      </c>
      <c r="M436" s="536"/>
    </row>
    <row r="437" spans="1:13">
      <c r="A437" s="193"/>
      <c r="B437" s="684" t="s">
        <v>573</v>
      </c>
      <c r="C437" s="121" t="s">
        <v>574</v>
      </c>
      <c r="D437" s="146"/>
      <c r="E437" s="688"/>
      <c r="F437" s="146"/>
      <c r="G437" s="146"/>
      <c r="H437" s="146"/>
      <c r="I437" s="146"/>
      <c r="J437" s="146" t="s">
        <v>768</v>
      </c>
      <c r="K437" s="1146" t="s">
        <v>965</v>
      </c>
      <c r="L437" s="149" t="s">
        <v>842</v>
      </c>
      <c r="M437" s="536"/>
    </row>
    <row r="438" spans="1:13">
      <c r="A438" s="179">
        <v>11</v>
      </c>
      <c r="B438" s="164" t="s">
        <v>2525</v>
      </c>
      <c r="C438" s="164" t="s">
        <v>2526</v>
      </c>
      <c r="D438" s="762" t="s">
        <v>2665</v>
      </c>
      <c r="E438" s="46" t="s">
        <v>97</v>
      </c>
      <c r="F438" s="714">
        <v>2000</v>
      </c>
      <c r="G438" s="156">
        <v>2000</v>
      </c>
      <c r="H438" s="714">
        <v>2000</v>
      </c>
      <c r="I438" s="156">
        <v>2000</v>
      </c>
      <c r="J438" s="46" t="s">
        <v>795</v>
      </c>
      <c r="K438" s="46" t="s">
        <v>2527</v>
      </c>
      <c r="L438" s="49" t="s">
        <v>841</v>
      </c>
      <c r="M438" s="536"/>
    </row>
    <row r="439" spans="1:13">
      <c r="A439" s="193"/>
      <c r="B439" s="157" t="s">
        <v>2528</v>
      </c>
      <c r="C439" s="157" t="s">
        <v>2663</v>
      </c>
      <c r="D439" s="762" t="s">
        <v>465</v>
      </c>
      <c r="E439" s="46" t="s">
        <v>115</v>
      </c>
      <c r="F439" s="762"/>
      <c r="G439" s="46"/>
      <c r="H439" s="762"/>
      <c r="I439" s="46"/>
      <c r="J439" s="46" t="s">
        <v>2529</v>
      </c>
      <c r="K439" s="46" t="s">
        <v>2530</v>
      </c>
      <c r="L439" s="49" t="s">
        <v>842</v>
      </c>
      <c r="M439" s="536"/>
    </row>
    <row r="440" spans="1:13">
      <c r="A440" s="199"/>
      <c r="B440" s="160" t="s">
        <v>2531</v>
      </c>
      <c r="C440" s="160" t="s">
        <v>2664</v>
      </c>
      <c r="D440" s="147"/>
      <c r="E440" s="143"/>
      <c r="F440" s="147"/>
      <c r="G440" s="143"/>
      <c r="H440" s="147"/>
      <c r="I440" s="143"/>
      <c r="J440" s="143" t="s">
        <v>768</v>
      </c>
      <c r="K440" s="143" t="s">
        <v>2532</v>
      </c>
      <c r="L440" s="795"/>
      <c r="M440" s="536"/>
    </row>
    <row r="441" spans="1:13">
      <c r="A441" s="193">
        <v>12</v>
      </c>
      <c r="B441" s="113" t="s">
        <v>2092</v>
      </c>
      <c r="C441" s="793" t="s">
        <v>2090</v>
      </c>
      <c r="D441" s="145" t="s">
        <v>740</v>
      </c>
      <c r="E441" s="791" t="s">
        <v>97</v>
      </c>
      <c r="F441" s="683">
        <v>5000</v>
      </c>
      <c r="G441" s="683">
        <v>5000</v>
      </c>
      <c r="H441" s="683">
        <v>5000</v>
      </c>
      <c r="I441" s="683">
        <v>5000</v>
      </c>
      <c r="J441" s="145" t="s">
        <v>820</v>
      </c>
      <c r="K441" s="1144" t="s">
        <v>2095</v>
      </c>
      <c r="L441" s="584" t="s">
        <v>1074</v>
      </c>
      <c r="M441" s="536"/>
    </row>
    <row r="442" spans="1:13">
      <c r="A442" s="193"/>
      <c r="B442" s="684" t="s">
        <v>2093</v>
      </c>
      <c r="C442" s="793" t="s">
        <v>2094</v>
      </c>
      <c r="D442" s="163"/>
      <c r="E442" s="792"/>
      <c r="F442" s="789"/>
      <c r="G442" s="789"/>
      <c r="H442" s="789"/>
      <c r="I442" s="789"/>
      <c r="J442" s="163" t="s">
        <v>768</v>
      </c>
      <c r="K442" s="1163" t="s">
        <v>2096</v>
      </c>
      <c r="L442" s="815" t="s">
        <v>842</v>
      </c>
      <c r="M442" s="536"/>
    </row>
    <row r="443" spans="1:13">
      <c r="A443" s="193"/>
      <c r="B443" s="115"/>
      <c r="C443" s="1164" t="s">
        <v>2091</v>
      </c>
      <c r="D443" s="146"/>
      <c r="E443" s="688"/>
      <c r="F443" s="146"/>
      <c r="G443" s="146"/>
      <c r="H443" s="146"/>
      <c r="I443" s="146"/>
      <c r="J443" s="146"/>
      <c r="K443" s="1145"/>
      <c r="L443" s="149"/>
      <c r="M443" s="536"/>
    </row>
    <row r="444" spans="1:13">
      <c r="A444" s="179">
        <v>13</v>
      </c>
      <c r="B444" s="1007" t="s">
        <v>592</v>
      </c>
      <c r="C444" s="113" t="s">
        <v>593</v>
      </c>
      <c r="D444" s="145" t="s">
        <v>805</v>
      </c>
      <c r="E444" s="791" t="s">
        <v>97</v>
      </c>
      <c r="F444" s="683">
        <v>30000</v>
      </c>
      <c r="G444" s="683">
        <v>30000</v>
      </c>
      <c r="H444" s="683">
        <v>30000</v>
      </c>
      <c r="I444" s="683">
        <v>30000</v>
      </c>
      <c r="J444" s="163" t="s">
        <v>820</v>
      </c>
      <c r="K444" s="1165" t="s">
        <v>1003</v>
      </c>
      <c r="L444" s="584" t="s">
        <v>1074</v>
      </c>
      <c r="M444" s="662"/>
    </row>
    <row r="445" spans="1:13">
      <c r="A445" s="199"/>
      <c r="B445" s="1016" t="s">
        <v>594</v>
      </c>
      <c r="C445" s="115" t="s">
        <v>595</v>
      </c>
      <c r="D445" s="146"/>
      <c r="E445" s="688"/>
      <c r="F445" s="146"/>
      <c r="G445" s="146"/>
      <c r="H445" s="146"/>
      <c r="I445" s="146"/>
      <c r="J445" s="146" t="s">
        <v>768</v>
      </c>
      <c r="K445" s="1166" t="s">
        <v>1004</v>
      </c>
      <c r="L445" s="149" t="s">
        <v>842</v>
      </c>
      <c r="M445" s="536"/>
    </row>
    <row r="446" spans="1:13">
      <c r="A446" s="179">
        <v>14</v>
      </c>
      <c r="B446" s="113" t="s">
        <v>1005</v>
      </c>
      <c r="C446" s="113" t="s">
        <v>1954</v>
      </c>
      <c r="D446" s="145" t="s">
        <v>805</v>
      </c>
      <c r="E446" s="791" t="s">
        <v>97</v>
      </c>
      <c r="F446" s="683">
        <v>20000</v>
      </c>
      <c r="G446" s="683">
        <v>20000</v>
      </c>
      <c r="H446" s="683">
        <v>20000</v>
      </c>
      <c r="I446" s="683">
        <v>20000</v>
      </c>
      <c r="J446" s="163" t="s">
        <v>820</v>
      </c>
      <c r="K446" s="145" t="s">
        <v>1001</v>
      </c>
      <c r="L446" s="584" t="s">
        <v>1074</v>
      </c>
      <c r="M446" s="536"/>
    </row>
    <row r="447" spans="1:13">
      <c r="A447" s="199"/>
      <c r="B447" s="115" t="s">
        <v>1006</v>
      </c>
      <c r="C447" s="115" t="s">
        <v>1955</v>
      </c>
      <c r="D447" s="146"/>
      <c r="E447" s="688"/>
      <c r="F447" s="146"/>
      <c r="G447" s="146"/>
      <c r="H447" s="146"/>
      <c r="I447" s="146"/>
      <c r="J447" s="146" t="s">
        <v>768</v>
      </c>
      <c r="K447" s="146" t="s">
        <v>1002</v>
      </c>
      <c r="L447" s="149" t="s">
        <v>842</v>
      </c>
      <c r="M447" s="536"/>
    </row>
    <row r="448" spans="1:13">
      <c r="A448" s="179">
        <v>15</v>
      </c>
      <c r="B448" s="113" t="s">
        <v>1007</v>
      </c>
      <c r="C448" s="114" t="s">
        <v>597</v>
      </c>
      <c r="D448" s="145" t="s">
        <v>805</v>
      </c>
      <c r="E448" s="791" t="s">
        <v>97</v>
      </c>
      <c r="F448" s="683">
        <v>1000</v>
      </c>
      <c r="G448" s="683">
        <v>1000</v>
      </c>
      <c r="H448" s="683">
        <v>1000</v>
      </c>
      <c r="I448" s="683">
        <v>1000</v>
      </c>
      <c r="J448" s="145" t="s">
        <v>1008</v>
      </c>
      <c r="K448" s="145" t="s">
        <v>1010</v>
      </c>
      <c r="L448" s="584" t="s">
        <v>1074</v>
      </c>
      <c r="M448" s="536"/>
    </row>
    <row r="449" spans="1:13">
      <c r="A449" s="199"/>
      <c r="B449" s="115" t="s">
        <v>598</v>
      </c>
      <c r="C449" s="102"/>
      <c r="D449" s="146"/>
      <c r="E449" s="688"/>
      <c r="F449" s="146"/>
      <c r="G449" s="146"/>
      <c r="H449" s="146"/>
      <c r="I449" s="146"/>
      <c r="J449" s="146" t="s">
        <v>1009</v>
      </c>
      <c r="K449" s="146"/>
      <c r="L449" s="149" t="s">
        <v>842</v>
      </c>
      <c r="M449" s="536"/>
    </row>
    <row r="450" spans="1:13">
      <c r="E450" s="178"/>
      <c r="L450" s="1573">
        <v>140</v>
      </c>
      <c r="M450" s="536"/>
    </row>
    <row r="451" spans="1:13">
      <c r="A451" s="179"/>
      <c r="B451" s="179"/>
      <c r="C451" s="179"/>
      <c r="D451" s="180" t="s">
        <v>278</v>
      </c>
      <c r="E451" s="1884" t="s">
        <v>279</v>
      </c>
      <c r="F451" s="1885"/>
      <c r="G451" s="1885"/>
      <c r="H451" s="1885"/>
      <c r="I451" s="1886"/>
      <c r="J451" s="180" t="s">
        <v>281</v>
      </c>
      <c r="K451" s="180" t="s">
        <v>283</v>
      </c>
      <c r="L451" s="808" t="s">
        <v>721</v>
      </c>
      <c r="M451" s="536"/>
    </row>
    <row r="452" spans="1:13">
      <c r="A452" s="182" t="s">
        <v>276</v>
      </c>
      <c r="B452" s="182" t="s">
        <v>95</v>
      </c>
      <c r="C452" s="182" t="s">
        <v>277</v>
      </c>
      <c r="D452" s="183" t="s">
        <v>286</v>
      </c>
      <c r="E452" s="180">
        <v>2561</v>
      </c>
      <c r="F452" s="180">
        <v>2562</v>
      </c>
      <c r="G452" s="180">
        <v>2563</v>
      </c>
      <c r="H452" s="180">
        <v>2564</v>
      </c>
      <c r="I452" s="180">
        <v>2565</v>
      </c>
      <c r="J452" s="182" t="s">
        <v>282</v>
      </c>
      <c r="K452" s="182" t="s">
        <v>284</v>
      </c>
      <c r="L452" s="809" t="s">
        <v>329</v>
      </c>
      <c r="M452" s="536"/>
    </row>
    <row r="453" spans="1:13">
      <c r="A453" s="184"/>
      <c r="B453" s="184"/>
      <c r="C453" s="184"/>
      <c r="D453" s="184" t="s">
        <v>287</v>
      </c>
      <c r="E453" s="184" t="s">
        <v>280</v>
      </c>
      <c r="F453" s="184" t="s">
        <v>280</v>
      </c>
      <c r="G453" s="184" t="s">
        <v>280</v>
      </c>
      <c r="H453" s="184" t="s">
        <v>280</v>
      </c>
      <c r="I453" s="184" t="s">
        <v>280</v>
      </c>
      <c r="J453" s="184"/>
      <c r="K453" s="184"/>
      <c r="L453" s="810" t="s">
        <v>330</v>
      </c>
      <c r="M453" s="536"/>
    </row>
    <row r="454" spans="1:13">
      <c r="A454" s="193">
        <v>16</v>
      </c>
      <c r="B454" s="1007" t="s">
        <v>599</v>
      </c>
      <c r="C454" s="114" t="s">
        <v>586</v>
      </c>
      <c r="D454" s="145" t="s">
        <v>805</v>
      </c>
      <c r="E454" s="791" t="s">
        <v>97</v>
      </c>
      <c r="F454" s="683">
        <v>5000</v>
      </c>
      <c r="G454" s="683">
        <v>5000</v>
      </c>
      <c r="H454" s="683">
        <v>5000</v>
      </c>
      <c r="I454" s="683">
        <v>5000</v>
      </c>
      <c r="J454" s="163" t="s">
        <v>820</v>
      </c>
      <c r="K454" s="145" t="s">
        <v>1012</v>
      </c>
      <c r="L454" s="584" t="s">
        <v>1074</v>
      </c>
      <c r="M454" s="536"/>
    </row>
    <row r="455" spans="1:13">
      <c r="A455" s="193"/>
      <c r="B455" s="1016" t="s">
        <v>323</v>
      </c>
      <c r="C455" s="102" t="s">
        <v>600</v>
      </c>
      <c r="D455" s="146"/>
      <c r="E455" s="688"/>
      <c r="F455" s="146"/>
      <c r="G455" s="146"/>
      <c r="H455" s="146"/>
      <c r="I455" s="146"/>
      <c r="J455" s="146" t="s">
        <v>768</v>
      </c>
      <c r="K455" s="146" t="s">
        <v>1011</v>
      </c>
      <c r="L455" s="149" t="s">
        <v>842</v>
      </c>
      <c r="M455" s="536"/>
    </row>
    <row r="456" spans="1:13">
      <c r="A456" s="179">
        <v>17</v>
      </c>
      <c r="B456" s="113" t="s">
        <v>613</v>
      </c>
      <c r="C456" s="214" t="s">
        <v>614</v>
      </c>
      <c r="D456" s="145" t="s">
        <v>805</v>
      </c>
      <c r="E456" s="791" t="s">
        <v>97</v>
      </c>
      <c r="F456" s="683">
        <v>100000</v>
      </c>
      <c r="G456" s="683">
        <v>100000</v>
      </c>
      <c r="H456" s="683">
        <v>100000</v>
      </c>
      <c r="I456" s="683">
        <v>100000</v>
      </c>
      <c r="J456" s="145" t="s">
        <v>820</v>
      </c>
      <c r="K456" s="145" t="s">
        <v>1013</v>
      </c>
      <c r="L456" s="584" t="s">
        <v>1074</v>
      </c>
      <c r="M456" s="536"/>
    </row>
    <row r="457" spans="1:13">
      <c r="A457" s="199"/>
      <c r="B457" s="115" t="s">
        <v>615</v>
      </c>
      <c r="C457" s="218" t="s">
        <v>616</v>
      </c>
      <c r="D457" s="146"/>
      <c r="E457" s="688"/>
      <c r="F457" s="146"/>
      <c r="G457" s="146"/>
      <c r="H457" s="146"/>
      <c r="I457" s="146"/>
      <c r="J457" s="146" t="s">
        <v>768</v>
      </c>
      <c r="K457" s="146" t="s">
        <v>1014</v>
      </c>
      <c r="L457" s="149" t="s">
        <v>842</v>
      </c>
      <c r="M457" s="536"/>
    </row>
    <row r="458" spans="1:13">
      <c r="A458" s="179">
        <v>18</v>
      </c>
      <c r="B458" s="113" t="s">
        <v>617</v>
      </c>
      <c r="C458" s="805" t="s">
        <v>618</v>
      </c>
      <c r="D458" s="145" t="s">
        <v>805</v>
      </c>
      <c r="E458" s="791" t="s">
        <v>97</v>
      </c>
      <c r="F458" s="683">
        <v>100000</v>
      </c>
      <c r="G458" s="683">
        <v>100000</v>
      </c>
      <c r="H458" s="683">
        <v>100000</v>
      </c>
      <c r="I458" s="683">
        <v>100000</v>
      </c>
      <c r="J458" s="163" t="s">
        <v>820</v>
      </c>
      <c r="K458" s="145" t="s">
        <v>1016</v>
      </c>
      <c r="L458" s="584" t="s">
        <v>1074</v>
      </c>
      <c r="M458" s="536"/>
    </row>
    <row r="459" spans="1:13">
      <c r="A459" s="199"/>
      <c r="B459" s="115" t="s">
        <v>444</v>
      </c>
      <c r="C459" s="210" t="s">
        <v>619</v>
      </c>
      <c r="D459" s="146"/>
      <c r="E459" s="688"/>
      <c r="F459" s="146"/>
      <c r="G459" s="146"/>
      <c r="H459" s="146"/>
      <c r="I459" s="146"/>
      <c r="J459" s="146" t="s">
        <v>768</v>
      </c>
      <c r="K459" s="146" t="s">
        <v>1015</v>
      </c>
      <c r="L459" s="149" t="s">
        <v>842</v>
      </c>
      <c r="M459" s="536"/>
    </row>
    <row r="460" spans="1:13">
      <c r="A460" s="179">
        <v>19</v>
      </c>
      <c r="B460" s="113" t="s">
        <v>601</v>
      </c>
      <c r="C460" s="1007" t="s">
        <v>996</v>
      </c>
      <c r="D460" s="145" t="s">
        <v>805</v>
      </c>
      <c r="E460" s="1167" t="s">
        <v>97</v>
      </c>
      <c r="F460" s="683">
        <v>20000</v>
      </c>
      <c r="G460" s="1153">
        <v>20000</v>
      </c>
      <c r="H460" s="1152">
        <v>20000</v>
      </c>
      <c r="I460" s="1152">
        <v>20000</v>
      </c>
      <c r="J460" s="145" t="s">
        <v>820</v>
      </c>
      <c r="K460" s="687" t="s">
        <v>999</v>
      </c>
      <c r="L460" s="584" t="s">
        <v>1074</v>
      </c>
      <c r="M460" s="536"/>
    </row>
    <row r="461" spans="1:13">
      <c r="A461" s="193"/>
      <c r="B461" s="121" t="s">
        <v>602</v>
      </c>
      <c r="C461" s="711" t="s">
        <v>997</v>
      </c>
      <c r="D461" s="163"/>
      <c r="E461" s="729"/>
      <c r="F461" s="163"/>
      <c r="G461" s="144"/>
      <c r="H461" s="913"/>
      <c r="I461" s="913"/>
      <c r="J461" s="163" t="s">
        <v>768</v>
      </c>
      <c r="K461" s="689" t="s">
        <v>1000</v>
      </c>
      <c r="L461" s="815" t="s">
        <v>842</v>
      </c>
      <c r="M461" s="536"/>
    </row>
    <row r="462" spans="1:13">
      <c r="A462" s="199"/>
      <c r="B462" s="1168"/>
      <c r="C462" s="118" t="s">
        <v>998</v>
      </c>
      <c r="D462" s="146"/>
      <c r="E462" s="244"/>
      <c r="F462" s="146"/>
      <c r="G462" s="685"/>
      <c r="H462" s="715"/>
      <c r="I462" s="715"/>
      <c r="J462" s="146"/>
      <c r="K462" s="1169"/>
      <c r="L462" s="149"/>
      <c r="M462" s="662"/>
    </row>
    <row r="463" spans="1:13">
      <c r="A463" s="179">
        <v>20</v>
      </c>
      <c r="B463" s="113" t="s">
        <v>3726</v>
      </c>
      <c r="C463" s="1007" t="s">
        <v>996</v>
      </c>
      <c r="D463" s="145" t="s">
        <v>805</v>
      </c>
      <c r="E463" s="1167" t="s">
        <v>97</v>
      </c>
      <c r="F463" s="791" t="s">
        <v>97</v>
      </c>
      <c r="G463" s="1153">
        <v>7000</v>
      </c>
      <c r="H463" s="1152">
        <v>7000</v>
      </c>
      <c r="I463" s="1152">
        <v>7000</v>
      </c>
      <c r="J463" s="145" t="s">
        <v>820</v>
      </c>
      <c r="K463" s="687" t="s">
        <v>999</v>
      </c>
      <c r="L463" s="584" t="s">
        <v>1074</v>
      </c>
      <c r="M463" s="662"/>
    </row>
    <row r="464" spans="1:13">
      <c r="A464" s="193"/>
      <c r="B464" s="121" t="s">
        <v>3727</v>
      </c>
      <c r="C464" s="711" t="s">
        <v>997</v>
      </c>
      <c r="D464" s="163"/>
      <c r="E464" s="729"/>
      <c r="F464" s="163"/>
      <c r="G464" s="144"/>
      <c r="H464" s="913"/>
      <c r="I464" s="913"/>
      <c r="J464" s="163" t="s">
        <v>768</v>
      </c>
      <c r="K464" s="689" t="s">
        <v>1000</v>
      </c>
      <c r="L464" s="815" t="s">
        <v>842</v>
      </c>
      <c r="M464" s="662"/>
    </row>
    <row r="465" spans="1:16">
      <c r="A465" s="199"/>
      <c r="B465" s="1168"/>
      <c r="C465" s="118" t="s">
        <v>998</v>
      </c>
      <c r="D465" s="146"/>
      <c r="E465" s="244"/>
      <c r="F465" s="146"/>
      <c r="G465" s="685"/>
      <c r="H465" s="715"/>
      <c r="I465" s="715"/>
      <c r="J465" s="146"/>
      <c r="K465" s="1169"/>
      <c r="L465" s="149"/>
      <c r="M465" s="662"/>
    </row>
    <row r="466" spans="1:16">
      <c r="A466" s="567" t="s">
        <v>26</v>
      </c>
      <c r="B466" s="1387" t="s">
        <v>3771</v>
      </c>
      <c r="C466" s="281" t="s">
        <v>97</v>
      </c>
      <c r="D466" s="281" t="s">
        <v>97</v>
      </c>
      <c r="E466" s="286" t="s">
        <v>97</v>
      </c>
      <c r="F466" s="286">
        <f>SUM(F460:F465,F458,F456,F454,F448,F446,F444,F441,F438,F436,F434,F432,F423,F421,F419,F417,F410)</f>
        <v>403000</v>
      </c>
      <c r="G466" s="286">
        <f t="shared" ref="G466:I466" si="1">SUM(G460:G465,G458,G456,G454,G448,G446,G444,G441,G438,G436,G434,G432,G423,G421,G419,G417,G410)</f>
        <v>415000</v>
      </c>
      <c r="H466" s="286">
        <f t="shared" si="1"/>
        <v>415000</v>
      </c>
      <c r="I466" s="286">
        <f t="shared" si="1"/>
        <v>415000</v>
      </c>
      <c r="J466" s="281" t="s">
        <v>97</v>
      </c>
      <c r="K466" s="281" t="s">
        <v>97</v>
      </c>
      <c r="L466" s="1374" t="s">
        <v>97</v>
      </c>
      <c r="M466" s="536"/>
    </row>
    <row r="467" spans="1:16">
      <c r="A467" s="921"/>
      <c r="B467" s="921"/>
      <c r="C467" s="292"/>
      <c r="D467" s="292"/>
      <c r="E467" s="293"/>
      <c r="F467" s="293"/>
      <c r="G467" s="293"/>
      <c r="H467" s="293"/>
      <c r="I467" s="293"/>
      <c r="J467" s="292"/>
      <c r="K467" s="292"/>
      <c r="L467" s="1382"/>
      <c r="M467" s="536"/>
    </row>
    <row r="468" spans="1:16">
      <c r="A468" s="921"/>
      <c r="B468" s="921"/>
      <c r="C468" s="292"/>
      <c r="D468" s="292"/>
      <c r="E468" s="293"/>
      <c r="F468" s="293"/>
      <c r="G468" s="293"/>
      <c r="H468" s="293"/>
      <c r="I468" s="293"/>
      <c r="J468" s="292"/>
      <c r="K468" s="292"/>
      <c r="L468" s="1382"/>
      <c r="M468" s="536"/>
    </row>
    <row r="469" spans="1:16">
      <c r="A469" s="921"/>
      <c r="B469" s="921"/>
      <c r="C469" s="292"/>
      <c r="D469" s="292"/>
      <c r="E469" s="293"/>
      <c r="F469" s="293"/>
      <c r="G469" s="293"/>
      <c r="H469" s="293"/>
      <c r="I469" s="293"/>
      <c r="J469" s="292"/>
      <c r="K469" s="292"/>
      <c r="L469" s="1382"/>
      <c r="M469" s="536"/>
    </row>
    <row r="470" spans="1:16">
      <c r="A470" s="1228"/>
      <c r="B470" s="1228"/>
      <c r="C470" s="292"/>
      <c r="D470" s="292"/>
      <c r="E470" s="293"/>
      <c r="F470" s="293"/>
      <c r="G470" s="293"/>
      <c r="H470" s="293"/>
      <c r="I470" s="293"/>
      <c r="J470" s="292"/>
      <c r="K470" s="292"/>
      <c r="L470" s="1382"/>
      <c r="M470" s="536"/>
    </row>
    <row r="471" spans="1:16">
      <c r="A471" s="237"/>
      <c r="L471" s="1573">
        <v>141</v>
      </c>
      <c r="M471" s="662"/>
    </row>
    <row r="472" spans="1:16">
      <c r="A472" s="237"/>
      <c r="L472" s="1375"/>
      <c r="M472" s="536"/>
      <c r="P472" s="178">
        <v>120</v>
      </c>
    </row>
    <row r="473" spans="1:16">
      <c r="A473" s="178" t="s">
        <v>274</v>
      </c>
      <c r="B473" s="1543" t="s">
        <v>3942</v>
      </c>
      <c r="M473" s="536"/>
      <c r="P473" s="178">
        <v>30</v>
      </c>
    </row>
    <row r="474" spans="1:16">
      <c r="A474" s="179"/>
      <c r="B474" s="179"/>
      <c r="C474" s="179"/>
      <c r="D474" s="180" t="s">
        <v>278</v>
      </c>
      <c r="E474" s="1884" t="s">
        <v>279</v>
      </c>
      <c r="F474" s="1885"/>
      <c r="G474" s="1885"/>
      <c r="H474" s="1885"/>
      <c r="I474" s="1886"/>
      <c r="J474" s="180" t="s">
        <v>281</v>
      </c>
      <c r="K474" s="180" t="s">
        <v>283</v>
      </c>
      <c r="L474" s="808" t="s">
        <v>721</v>
      </c>
      <c r="M474" s="536"/>
      <c r="P474" s="178">
        <v>100</v>
      </c>
    </row>
    <row r="475" spans="1:16">
      <c r="A475" s="182" t="s">
        <v>276</v>
      </c>
      <c r="B475" s="182" t="s">
        <v>95</v>
      </c>
      <c r="C475" s="182" t="s">
        <v>277</v>
      </c>
      <c r="D475" s="183" t="s">
        <v>286</v>
      </c>
      <c r="E475" s="180">
        <v>2561</v>
      </c>
      <c r="F475" s="180">
        <v>2562</v>
      </c>
      <c r="G475" s="180">
        <v>2563</v>
      </c>
      <c r="H475" s="180">
        <v>2564</v>
      </c>
      <c r="I475" s="180">
        <v>2565</v>
      </c>
      <c r="J475" s="182" t="s">
        <v>282</v>
      </c>
      <c r="K475" s="182" t="s">
        <v>284</v>
      </c>
      <c r="L475" s="809" t="s">
        <v>329</v>
      </c>
      <c r="M475" s="536"/>
      <c r="P475" s="178">
        <v>30</v>
      </c>
    </row>
    <row r="476" spans="1:16">
      <c r="A476" s="184"/>
      <c r="B476" s="184"/>
      <c r="C476" s="184"/>
      <c r="D476" s="182" t="s">
        <v>287</v>
      </c>
      <c r="E476" s="184" t="s">
        <v>280</v>
      </c>
      <c r="F476" s="184" t="s">
        <v>280</v>
      </c>
      <c r="G476" s="184" t="s">
        <v>280</v>
      </c>
      <c r="H476" s="184" t="s">
        <v>280</v>
      </c>
      <c r="I476" s="184" t="s">
        <v>280</v>
      </c>
      <c r="J476" s="184"/>
      <c r="K476" s="184"/>
      <c r="L476" s="810" t="s">
        <v>330</v>
      </c>
      <c r="M476" s="536"/>
      <c r="N476" s="178" t="s">
        <v>2124</v>
      </c>
      <c r="P476" s="178">
        <v>50</v>
      </c>
    </row>
    <row r="477" spans="1:16">
      <c r="A477" s="78">
        <v>1</v>
      </c>
      <c r="B477" s="687" t="s">
        <v>626</v>
      </c>
      <c r="C477" s="214" t="s">
        <v>1018</v>
      </c>
      <c r="D477" s="145" t="s">
        <v>995</v>
      </c>
      <c r="E477" s="791" t="s">
        <v>97</v>
      </c>
      <c r="F477" s="683">
        <v>20000</v>
      </c>
      <c r="G477" s="683">
        <v>20000</v>
      </c>
      <c r="H477" s="683">
        <v>20000</v>
      </c>
      <c r="I477" s="683">
        <v>20000</v>
      </c>
      <c r="J477" s="145" t="s">
        <v>1033</v>
      </c>
      <c r="K477" s="145" t="s">
        <v>1035</v>
      </c>
      <c r="L477" s="584" t="s">
        <v>1074</v>
      </c>
      <c r="M477" s="536"/>
      <c r="P477" s="178">
        <v>100</v>
      </c>
    </row>
    <row r="478" spans="1:16">
      <c r="A478" s="79"/>
      <c r="B478" s="742" t="s">
        <v>627</v>
      </c>
      <c r="C478" s="218" t="s">
        <v>1019</v>
      </c>
      <c r="D478" s="146"/>
      <c r="E478" s="754"/>
      <c r="F478" s="163"/>
      <c r="G478" s="163"/>
      <c r="H478" s="163"/>
      <c r="I478" s="163"/>
      <c r="J478" s="163" t="s">
        <v>1034</v>
      </c>
      <c r="K478" s="163"/>
      <c r="L478" s="149" t="s">
        <v>842</v>
      </c>
      <c r="M478" s="178"/>
      <c r="P478" s="178">
        <v>40</v>
      </c>
    </row>
    <row r="479" spans="1:16">
      <c r="A479" s="78">
        <v>2</v>
      </c>
      <c r="B479" s="569" t="s">
        <v>2080</v>
      </c>
      <c r="C479" s="214" t="s">
        <v>2066</v>
      </c>
      <c r="D479" s="675" t="s">
        <v>995</v>
      </c>
      <c r="E479" s="1147" t="s">
        <v>97</v>
      </c>
      <c r="F479" s="1091">
        <v>5000</v>
      </c>
      <c r="G479" s="1091">
        <v>5000</v>
      </c>
      <c r="H479" s="1091">
        <v>5000</v>
      </c>
      <c r="I479" s="1091">
        <v>5000</v>
      </c>
      <c r="J479" s="675" t="s">
        <v>820</v>
      </c>
      <c r="K479" s="675" t="s">
        <v>2067</v>
      </c>
      <c r="L479" s="1110" t="s">
        <v>1074</v>
      </c>
      <c r="M479" s="536"/>
      <c r="P479" s="178">
        <v>400</v>
      </c>
    </row>
    <row r="480" spans="1:16">
      <c r="A480" s="79"/>
      <c r="B480" s="651" t="s">
        <v>521</v>
      </c>
      <c r="C480" s="223" t="s">
        <v>584</v>
      </c>
      <c r="D480" s="940"/>
      <c r="E480" s="1062"/>
      <c r="F480" s="940"/>
      <c r="G480" s="940"/>
      <c r="H480" s="940"/>
      <c r="I480" s="940"/>
      <c r="J480" s="940" t="s">
        <v>768</v>
      </c>
      <c r="K480" s="940" t="s">
        <v>2068</v>
      </c>
      <c r="L480" s="1242" t="s">
        <v>842</v>
      </c>
      <c r="M480" s="662"/>
      <c r="P480" s="178">
        <v>300</v>
      </c>
    </row>
    <row r="481" spans="1:16">
      <c r="A481" s="78">
        <v>3</v>
      </c>
      <c r="B481" s="1171" t="s">
        <v>1017</v>
      </c>
      <c r="C481" s="214" t="s">
        <v>1020</v>
      </c>
      <c r="D481" s="1411" t="s">
        <v>995</v>
      </c>
      <c r="E481" s="1147" t="s">
        <v>97</v>
      </c>
      <c r="F481" s="1412">
        <v>1000</v>
      </c>
      <c r="G481" s="1091">
        <v>1000</v>
      </c>
      <c r="H481" s="1412">
        <v>1000</v>
      </c>
      <c r="I481" s="1091">
        <v>1000</v>
      </c>
      <c r="J481" s="1411" t="s">
        <v>820</v>
      </c>
      <c r="K481" s="675" t="s">
        <v>1036</v>
      </c>
      <c r="L481" s="1110" t="s">
        <v>1074</v>
      </c>
      <c r="M481" s="536"/>
      <c r="P481" s="178">
        <v>30</v>
      </c>
    </row>
    <row r="482" spans="1:16">
      <c r="A482" s="79"/>
      <c r="B482" s="200" t="s">
        <v>3773</v>
      </c>
      <c r="C482" s="223" t="s">
        <v>1022</v>
      </c>
      <c r="D482" s="18"/>
      <c r="E482" s="1410"/>
      <c r="F482" s="1405"/>
      <c r="G482" s="1170"/>
      <c r="H482" s="1405"/>
      <c r="I482" s="1170"/>
      <c r="J482" s="18" t="s">
        <v>768</v>
      </c>
      <c r="K482" s="940" t="s">
        <v>1037</v>
      </c>
      <c r="L482" s="1242" t="s">
        <v>842</v>
      </c>
      <c r="M482" s="662"/>
      <c r="P482" s="178">
        <f>SUM(P472:P481)</f>
        <v>1200</v>
      </c>
    </row>
    <row r="483" spans="1:16">
      <c r="A483" s="79"/>
      <c r="B483" s="200" t="s">
        <v>3774</v>
      </c>
      <c r="C483" s="223" t="s">
        <v>1021</v>
      </c>
      <c r="D483" s="18"/>
      <c r="E483" s="1062"/>
      <c r="F483" s="18"/>
      <c r="G483" s="940"/>
      <c r="H483" s="18"/>
      <c r="I483" s="940"/>
      <c r="J483" s="18"/>
      <c r="K483" s="940"/>
      <c r="L483" s="1242"/>
      <c r="M483" s="536"/>
    </row>
    <row r="484" spans="1:16">
      <c r="A484" s="80"/>
      <c r="B484" s="716" t="s">
        <v>3775</v>
      </c>
      <c r="C484" s="218"/>
      <c r="D484" s="1169"/>
      <c r="E484" s="1148"/>
      <c r="F484" s="1169"/>
      <c r="G484" s="676"/>
      <c r="H484" s="1169"/>
      <c r="I484" s="676"/>
      <c r="J484" s="1169"/>
      <c r="K484" s="676"/>
      <c r="L484" s="1089"/>
      <c r="M484" s="536"/>
    </row>
    <row r="485" spans="1:16">
      <c r="A485" s="79">
        <v>4</v>
      </c>
      <c r="B485" s="200" t="s">
        <v>629</v>
      </c>
      <c r="C485" s="223" t="s">
        <v>630</v>
      </c>
      <c r="D485" s="940" t="s">
        <v>995</v>
      </c>
      <c r="E485" s="1410" t="s">
        <v>97</v>
      </c>
      <c r="F485" s="1170">
        <v>15000</v>
      </c>
      <c r="G485" s="1170">
        <v>15000</v>
      </c>
      <c r="H485" s="1170">
        <v>15000</v>
      </c>
      <c r="I485" s="1170">
        <v>15000</v>
      </c>
      <c r="J485" s="940" t="s">
        <v>820</v>
      </c>
      <c r="K485" s="940" t="s">
        <v>2107</v>
      </c>
      <c r="L485" s="1242" t="s">
        <v>1074</v>
      </c>
      <c r="M485" s="178"/>
    </row>
    <row r="486" spans="1:16">
      <c r="A486" s="80"/>
      <c r="B486" s="716"/>
      <c r="C486" s="218" t="s">
        <v>1083</v>
      </c>
      <c r="D486" s="676"/>
      <c r="E486" s="1148"/>
      <c r="F486" s="676"/>
      <c r="G486" s="676"/>
      <c r="H486" s="676"/>
      <c r="I486" s="676"/>
      <c r="J486" s="676" t="s">
        <v>768</v>
      </c>
      <c r="K486" s="676" t="s">
        <v>1084</v>
      </c>
      <c r="L486" s="1089" t="s">
        <v>842</v>
      </c>
      <c r="M486" s="536"/>
    </row>
    <row r="487" spans="1:16">
      <c r="A487" s="78">
        <v>5</v>
      </c>
      <c r="B487" s="689" t="s">
        <v>631</v>
      </c>
      <c r="C487" s="223" t="s">
        <v>632</v>
      </c>
      <c r="D487" s="145" t="s">
        <v>995</v>
      </c>
      <c r="E487" s="791" t="s">
        <v>97</v>
      </c>
      <c r="F487" s="683">
        <v>50000</v>
      </c>
      <c r="G487" s="683">
        <v>50000</v>
      </c>
      <c r="H487" s="683">
        <v>50000</v>
      </c>
      <c r="I487" s="683">
        <v>50000</v>
      </c>
      <c r="J487" s="145" t="s">
        <v>820</v>
      </c>
      <c r="K487" s="145" t="s">
        <v>1085</v>
      </c>
      <c r="L487" s="584" t="s">
        <v>1074</v>
      </c>
      <c r="M487" s="662"/>
    </row>
    <row r="488" spans="1:16">
      <c r="A488" s="79"/>
      <c r="B488" s="689"/>
      <c r="C488" s="223" t="s">
        <v>633</v>
      </c>
      <c r="D488" s="146"/>
      <c r="E488" s="754"/>
      <c r="F488" s="163"/>
      <c r="G488" s="163"/>
      <c r="H488" s="163"/>
      <c r="I488" s="163"/>
      <c r="J488" s="146" t="s">
        <v>768</v>
      </c>
      <c r="K488" s="163"/>
      <c r="L488" s="149" t="s">
        <v>842</v>
      </c>
      <c r="M488" s="536"/>
    </row>
    <row r="489" spans="1:16">
      <c r="A489" s="78">
        <v>6</v>
      </c>
      <c r="B489" s="1171" t="s">
        <v>2060</v>
      </c>
      <c r="C489" s="214" t="s">
        <v>2062</v>
      </c>
      <c r="D489" s="675" t="s">
        <v>995</v>
      </c>
      <c r="E489" s="1147" t="s">
        <v>97</v>
      </c>
      <c r="F489" s="1091">
        <v>2500</v>
      </c>
      <c r="G489" s="1091">
        <v>2500</v>
      </c>
      <c r="H489" s="1091">
        <v>2500</v>
      </c>
      <c r="I489" s="1091">
        <v>2500</v>
      </c>
      <c r="J489" s="675" t="s">
        <v>820</v>
      </c>
      <c r="K489" s="675" t="s">
        <v>2064</v>
      </c>
      <c r="L489" s="1110" t="s">
        <v>1074</v>
      </c>
      <c r="M489" s="662"/>
    </row>
    <row r="490" spans="1:16">
      <c r="A490" s="80"/>
      <c r="B490" s="716" t="s">
        <v>2061</v>
      </c>
      <c r="C490" s="218" t="s">
        <v>2063</v>
      </c>
      <c r="D490" s="676"/>
      <c r="E490" s="1148"/>
      <c r="F490" s="676"/>
      <c r="G490" s="676"/>
      <c r="H490" s="676"/>
      <c r="I490" s="676"/>
      <c r="J490" s="676" t="s">
        <v>768</v>
      </c>
      <c r="K490" s="676" t="s">
        <v>2065</v>
      </c>
      <c r="L490" s="1089" t="s">
        <v>842</v>
      </c>
    </row>
    <row r="491" spans="1:16">
      <c r="A491" s="78">
        <v>7</v>
      </c>
      <c r="B491" s="97" t="s">
        <v>2108</v>
      </c>
      <c r="C491" s="214" t="s">
        <v>2111</v>
      </c>
      <c r="D491" s="675" t="s">
        <v>995</v>
      </c>
      <c r="E491" s="1147" t="s">
        <v>97</v>
      </c>
      <c r="F491" s="1091">
        <v>5000</v>
      </c>
      <c r="G491" s="1091">
        <v>5000</v>
      </c>
      <c r="H491" s="1091">
        <v>5000</v>
      </c>
      <c r="I491" s="1091">
        <v>5000</v>
      </c>
      <c r="J491" s="675" t="s">
        <v>820</v>
      </c>
      <c r="K491" s="675" t="s">
        <v>2112</v>
      </c>
      <c r="L491" s="1110" t="s">
        <v>1074</v>
      </c>
    </row>
    <row r="492" spans="1:16">
      <c r="A492" s="80"/>
      <c r="B492" s="94" t="s">
        <v>2109</v>
      </c>
      <c r="C492" s="218" t="s">
        <v>2110</v>
      </c>
      <c r="D492" s="676"/>
      <c r="E492" s="1148"/>
      <c r="F492" s="676"/>
      <c r="G492" s="676"/>
      <c r="H492" s="676"/>
      <c r="I492" s="676"/>
      <c r="J492" s="676" t="s">
        <v>768</v>
      </c>
      <c r="K492" s="676" t="s">
        <v>2113</v>
      </c>
      <c r="L492" s="1089" t="s">
        <v>842</v>
      </c>
    </row>
    <row r="493" spans="1:16">
      <c r="A493" s="1391"/>
      <c r="B493" s="200"/>
      <c r="C493" s="87"/>
      <c r="D493" s="18"/>
      <c r="E493" s="661"/>
      <c r="F493" s="18"/>
      <c r="G493" s="18"/>
      <c r="H493" s="18"/>
      <c r="I493" s="18"/>
      <c r="J493" s="18"/>
      <c r="K493" s="18"/>
      <c r="L493" s="1373"/>
      <c r="M493" s="1388"/>
    </row>
    <row r="494" spans="1:16">
      <c r="A494" s="644"/>
      <c r="B494" s="222"/>
      <c r="C494" s="69"/>
      <c r="D494" s="81"/>
      <c r="E494" s="530"/>
      <c r="F494" s="81"/>
      <c r="G494" s="81"/>
      <c r="H494" s="81"/>
      <c r="I494" s="81"/>
      <c r="J494" s="81"/>
      <c r="K494" s="81"/>
      <c r="L494" s="1573">
        <v>142</v>
      </c>
    </row>
    <row r="495" spans="1:16">
      <c r="A495" s="179"/>
      <c r="B495" s="191"/>
      <c r="C495" s="191"/>
      <c r="D495" s="181" t="s">
        <v>278</v>
      </c>
      <c r="E495" s="1884" t="s">
        <v>279</v>
      </c>
      <c r="F495" s="1885"/>
      <c r="G495" s="1885"/>
      <c r="H495" s="1885"/>
      <c r="I495" s="1886"/>
      <c r="J495" s="181" t="s">
        <v>281</v>
      </c>
      <c r="K495" s="181" t="s">
        <v>283</v>
      </c>
      <c r="L495" s="808" t="s">
        <v>721</v>
      </c>
    </row>
    <row r="496" spans="1:16">
      <c r="A496" s="182" t="s">
        <v>276</v>
      </c>
      <c r="B496" s="183" t="s">
        <v>95</v>
      </c>
      <c r="C496" s="183" t="s">
        <v>277</v>
      </c>
      <c r="D496" s="183" t="s">
        <v>286</v>
      </c>
      <c r="E496" s="180">
        <v>2561</v>
      </c>
      <c r="F496" s="180">
        <v>2562</v>
      </c>
      <c r="G496" s="180">
        <v>2563</v>
      </c>
      <c r="H496" s="180">
        <v>2564</v>
      </c>
      <c r="I496" s="180">
        <v>2565</v>
      </c>
      <c r="J496" s="183" t="s">
        <v>282</v>
      </c>
      <c r="K496" s="183" t="s">
        <v>284</v>
      </c>
      <c r="L496" s="809" t="s">
        <v>329</v>
      </c>
    </row>
    <row r="497" spans="1:12">
      <c r="A497" s="184"/>
      <c r="B497" s="185"/>
      <c r="C497" s="185"/>
      <c r="D497" s="185" t="s">
        <v>287</v>
      </c>
      <c r="E497" s="184" t="s">
        <v>280</v>
      </c>
      <c r="F497" s="184" t="s">
        <v>280</v>
      </c>
      <c r="G497" s="184" t="s">
        <v>280</v>
      </c>
      <c r="H497" s="184" t="s">
        <v>280</v>
      </c>
      <c r="I497" s="184" t="s">
        <v>280</v>
      </c>
      <c r="J497" s="185"/>
      <c r="K497" s="185"/>
      <c r="L497" s="810" t="s">
        <v>330</v>
      </c>
    </row>
    <row r="498" spans="1:12">
      <c r="A498" s="78">
        <v>8</v>
      </c>
      <c r="B498" s="57" t="s">
        <v>634</v>
      </c>
      <c r="C498" s="187" t="s">
        <v>635</v>
      </c>
      <c r="D498" s="89" t="s">
        <v>995</v>
      </c>
      <c r="E498" s="161" t="s">
        <v>97</v>
      </c>
      <c r="F498" s="190">
        <v>40000</v>
      </c>
      <c r="G498" s="190">
        <v>40000</v>
      </c>
      <c r="H498" s="190">
        <v>40000</v>
      </c>
      <c r="I498" s="190">
        <v>40000</v>
      </c>
      <c r="J498" s="191" t="s">
        <v>820</v>
      </c>
      <c r="K498" s="191" t="s">
        <v>3248</v>
      </c>
      <c r="L498" s="584" t="s">
        <v>1074</v>
      </c>
    </row>
    <row r="499" spans="1:12">
      <c r="A499" s="199"/>
      <c r="B499" s="122"/>
      <c r="C499" s="207" t="s">
        <v>636</v>
      </c>
      <c r="D499" s="86"/>
      <c r="E499" s="143"/>
      <c r="F499" s="202"/>
      <c r="G499" s="202"/>
      <c r="H499" s="202"/>
      <c r="I499" s="202"/>
      <c r="J499" s="202" t="s">
        <v>768</v>
      </c>
      <c r="K499" s="202" t="s">
        <v>636</v>
      </c>
      <c r="L499" s="149" t="s">
        <v>842</v>
      </c>
    </row>
    <row r="500" spans="1:12">
      <c r="A500" s="78">
        <v>9</v>
      </c>
      <c r="B500" s="113" t="s">
        <v>637</v>
      </c>
      <c r="C500" s="1171" t="s">
        <v>638</v>
      </c>
      <c r="D500" s="675" t="s">
        <v>995</v>
      </c>
      <c r="E500" s="791" t="s">
        <v>97</v>
      </c>
      <c r="F500" s="683">
        <v>300000</v>
      </c>
      <c r="G500" s="683">
        <v>300000</v>
      </c>
      <c r="H500" s="683">
        <v>300000</v>
      </c>
      <c r="I500" s="683">
        <v>300000</v>
      </c>
      <c r="J500" s="145" t="s">
        <v>820</v>
      </c>
      <c r="K500" s="145" t="s">
        <v>1088</v>
      </c>
      <c r="L500" s="584" t="s">
        <v>1074</v>
      </c>
    </row>
    <row r="501" spans="1:12">
      <c r="A501" s="79"/>
      <c r="B501" s="115"/>
      <c r="C501" s="716" t="s">
        <v>639</v>
      </c>
      <c r="D501" s="676"/>
      <c r="E501" s="754"/>
      <c r="F501" s="163"/>
      <c r="G501" s="163"/>
      <c r="H501" s="163"/>
      <c r="I501" s="163"/>
      <c r="J501" s="146" t="s">
        <v>768</v>
      </c>
      <c r="K501" s="146" t="s">
        <v>1089</v>
      </c>
      <c r="L501" s="149" t="s">
        <v>842</v>
      </c>
    </row>
    <row r="502" spans="1:12">
      <c r="A502" s="78">
        <v>10</v>
      </c>
      <c r="B502" s="113" t="s">
        <v>640</v>
      </c>
      <c r="C502" s="214" t="s">
        <v>635</v>
      </c>
      <c r="D502" s="675" t="s">
        <v>995</v>
      </c>
      <c r="E502" s="791" t="s">
        <v>97</v>
      </c>
      <c r="F502" s="683">
        <v>20000</v>
      </c>
      <c r="G502" s="683">
        <v>20000</v>
      </c>
      <c r="H502" s="683">
        <v>20000</v>
      </c>
      <c r="I502" s="683">
        <v>20000</v>
      </c>
      <c r="J502" s="145" t="s">
        <v>820</v>
      </c>
      <c r="K502" s="145" t="s">
        <v>1087</v>
      </c>
      <c r="L502" s="584" t="s">
        <v>1074</v>
      </c>
    </row>
    <row r="503" spans="1:12">
      <c r="A503" s="80"/>
      <c r="B503" s="115"/>
      <c r="C503" s="218" t="s">
        <v>636</v>
      </c>
      <c r="D503" s="676"/>
      <c r="E503" s="688"/>
      <c r="F503" s="146"/>
      <c r="G503" s="146"/>
      <c r="H503" s="146"/>
      <c r="I503" s="146"/>
      <c r="J503" s="146" t="s">
        <v>768</v>
      </c>
      <c r="K503" s="146" t="s">
        <v>636</v>
      </c>
      <c r="L503" s="815" t="s">
        <v>842</v>
      </c>
    </row>
    <row r="504" spans="1:12">
      <c r="A504" s="78">
        <v>11</v>
      </c>
      <c r="B504" s="113" t="s">
        <v>641</v>
      </c>
      <c r="C504" s="690" t="s">
        <v>642</v>
      </c>
      <c r="D504" s="902" t="s">
        <v>86</v>
      </c>
      <c r="E504" s="1167" t="s">
        <v>97</v>
      </c>
      <c r="F504" s="683">
        <v>3000</v>
      </c>
      <c r="G504" s="683">
        <v>3000</v>
      </c>
      <c r="H504" s="683">
        <v>3000</v>
      </c>
      <c r="I504" s="683">
        <v>3000</v>
      </c>
      <c r="J504" s="690" t="s">
        <v>820</v>
      </c>
      <c r="K504" s="710" t="s">
        <v>1090</v>
      </c>
      <c r="L504" s="584" t="s">
        <v>1074</v>
      </c>
    </row>
    <row r="505" spans="1:12">
      <c r="A505" s="79"/>
      <c r="B505" s="684" t="s">
        <v>2519</v>
      </c>
      <c r="C505" s="144" t="s">
        <v>643</v>
      </c>
      <c r="D505" s="1172" t="s">
        <v>3138</v>
      </c>
      <c r="E505" s="729"/>
      <c r="F505" s="163"/>
      <c r="G505" s="163"/>
      <c r="H505" s="163"/>
      <c r="I505" s="163"/>
      <c r="J505" s="144" t="s">
        <v>768</v>
      </c>
      <c r="K505" s="913" t="s">
        <v>2520</v>
      </c>
      <c r="L505" s="815" t="s">
        <v>842</v>
      </c>
    </row>
    <row r="506" spans="1:12">
      <c r="A506" s="79"/>
      <c r="B506" s="115"/>
      <c r="C506" s="235"/>
      <c r="D506" s="146"/>
      <c r="E506" s="1173"/>
      <c r="F506" s="1174"/>
      <c r="G506" s="1174"/>
      <c r="H506" s="1174"/>
      <c r="I506" s="1174"/>
      <c r="J506" s="685"/>
      <c r="K506" s="715" t="s">
        <v>2521</v>
      </c>
      <c r="L506" s="149"/>
    </row>
    <row r="507" spans="1:12">
      <c r="A507" s="78">
        <v>12</v>
      </c>
      <c r="B507" s="1007" t="s">
        <v>644</v>
      </c>
      <c r="C507" s="214" t="s">
        <v>1031</v>
      </c>
      <c r="D507" s="675" t="s">
        <v>995</v>
      </c>
      <c r="E507" s="791" t="s">
        <v>97</v>
      </c>
      <c r="F507" s="683">
        <v>50000</v>
      </c>
      <c r="G507" s="683">
        <v>50000</v>
      </c>
      <c r="H507" s="683">
        <v>50000</v>
      </c>
      <c r="I507" s="683">
        <v>50000</v>
      </c>
      <c r="J507" s="145" t="s">
        <v>820</v>
      </c>
      <c r="K507" s="145" t="s">
        <v>1091</v>
      </c>
      <c r="L507" s="815" t="s">
        <v>1074</v>
      </c>
    </row>
    <row r="508" spans="1:12">
      <c r="A508" s="80"/>
      <c r="B508" s="1016" t="s">
        <v>645</v>
      </c>
      <c r="C508" s="218" t="s">
        <v>1032</v>
      </c>
      <c r="D508" s="676"/>
      <c r="E508" s="688"/>
      <c r="F508" s="146"/>
      <c r="G508" s="146"/>
      <c r="H508" s="146"/>
      <c r="I508" s="146"/>
      <c r="J508" s="146" t="s">
        <v>768</v>
      </c>
      <c r="K508" s="146" t="s">
        <v>1092</v>
      </c>
      <c r="L508" s="149" t="s">
        <v>842</v>
      </c>
    </row>
    <row r="509" spans="1:12">
      <c r="A509" s="78">
        <v>13</v>
      </c>
      <c r="B509" s="97" t="s">
        <v>2057</v>
      </c>
      <c r="C509" s="97" t="s">
        <v>2058</v>
      </c>
      <c r="D509" s="944" t="s">
        <v>86</v>
      </c>
      <c r="E509" s="1167" t="s">
        <v>97</v>
      </c>
      <c r="F509" s="683">
        <v>5000</v>
      </c>
      <c r="G509" s="683">
        <v>9500</v>
      </c>
      <c r="H509" s="683">
        <v>9500</v>
      </c>
      <c r="I509" s="683">
        <v>9500</v>
      </c>
      <c r="J509" s="690" t="s">
        <v>820</v>
      </c>
      <c r="K509" s="145" t="s">
        <v>2105</v>
      </c>
      <c r="L509" s="1383" t="s">
        <v>1074</v>
      </c>
    </row>
    <row r="510" spans="1:12">
      <c r="A510" s="79"/>
      <c r="B510" s="59"/>
      <c r="C510" s="59" t="s">
        <v>2059</v>
      </c>
      <c r="D510" s="1175" t="s">
        <v>3138</v>
      </c>
      <c r="E510" s="729"/>
      <c r="F510" s="163"/>
      <c r="G510" s="163"/>
      <c r="H510" s="163"/>
      <c r="I510" s="163"/>
      <c r="J510" s="144" t="s">
        <v>768</v>
      </c>
      <c r="K510" s="163" t="s">
        <v>2522</v>
      </c>
      <c r="L510" s="1384" t="s">
        <v>842</v>
      </c>
    </row>
    <row r="511" spans="1:12">
      <c r="A511" s="79"/>
      <c r="B511" s="115"/>
      <c r="C511" s="218"/>
      <c r="D511" s="1061"/>
      <c r="E511" s="1173"/>
      <c r="F511" s="1174"/>
      <c r="G511" s="1174"/>
      <c r="H511" s="1174"/>
      <c r="I511" s="1174"/>
      <c r="J511" s="685"/>
      <c r="K511" s="146" t="s">
        <v>2106</v>
      </c>
      <c r="L511" s="1385"/>
    </row>
    <row r="512" spans="1:12">
      <c r="A512" s="78">
        <v>14</v>
      </c>
      <c r="B512" s="687" t="s">
        <v>646</v>
      </c>
      <c r="C512" s="569" t="s">
        <v>1028</v>
      </c>
      <c r="D512" s="675" t="s">
        <v>995</v>
      </c>
      <c r="E512" s="1176" t="s">
        <v>97</v>
      </c>
      <c r="F512" s="683">
        <v>10000</v>
      </c>
      <c r="G512" s="683">
        <v>10000</v>
      </c>
      <c r="H512" s="1152">
        <v>10000</v>
      </c>
      <c r="I512" s="683">
        <v>10000</v>
      </c>
      <c r="J512" s="145" t="s">
        <v>820</v>
      </c>
      <c r="K512" s="1060" t="s">
        <v>1093</v>
      </c>
      <c r="L512" s="584" t="s">
        <v>1074</v>
      </c>
    </row>
    <row r="513" spans="1:12">
      <c r="A513" s="79"/>
      <c r="B513" s="689" t="s">
        <v>647</v>
      </c>
      <c r="C513" s="651" t="s">
        <v>1029</v>
      </c>
      <c r="D513" s="940"/>
      <c r="E513" s="1087"/>
      <c r="F513" s="913"/>
      <c r="G513" s="163"/>
      <c r="H513" s="144"/>
      <c r="I513" s="163"/>
      <c r="J513" s="163" t="s">
        <v>768</v>
      </c>
      <c r="K513" s="1072" t="s">
        <v>1094</v>
      </c>
      <c r="L513" s="815" t="s">
        <v>842</v>
      </c>
    </row>
    <row r="514" spans="1:12">
      <c r="A514" s="80"/>
      <c r="B514" s="742"/>
      <c r="C514" s="712" t="s">
        <v>1030</v>
      </c>
      <c r="D514" s="94"/>
      <c r="E514" s="1088"/>
      <c r="F514" s="715"/>
      <c r="G514" s="146"/>
      <c r="H514" s="685"/>
      <c r="I514" s="146"/>
      <c r="J514" s="146"/>
      <c r="K514" s="1061" t="s">
        <v>774</v>
      </c>
      <c r="L514" s="149"/>
    </row>
    <row r="515" spans="1:12">
      <c r="B515" s="204"/>
      <c r="C515" s="204"/>
      <c r="D515" s="204"/>
      <c r="E515" s="1006"/>
      <c r="F515" s="204"/>
      <c r="G515" s="204"/>
      <c r="H515" s="204"/>
      <c r="I515" s="204"/>
      <c r="J515" s="204"/>
      <c r="K515" s="204"/>
      <c r="L515" s="1375"/>
    </row>
    <row r="516" spans="1:12">
      <c r="B516" s="204"/>
      <c r="C516" s="204"/>
      <c r="D516" s="204"/>
      <c r="E516" s="1006"/>
      <c r="F516" s="204"/>
      <c r="G516" s="204"/>
      <c r="H516" s="204"/>
      <c r="I516" s="204"/>
      <c r="J516" s="204"/>
      <c r="K516" s="204"/>
      <c r="L516" s="1573">
        <v>143</v>
      </c>
    </row>
    <row r="517" spans="1:12">
      <c r="A517" s="179"/>
      <c r="B517" s="191"/>
      <c r="C517" s="191"/>
      <c r="D517" s="181" t="s">
        <v>278</v>
      </c>
      <c r="E517" s="1884" t="s">
        <v>279</v>
      </c>
      <c r="F517" s="1885"/>
      <c r="G517" s="1885"/>
      <c r="H517" s="1885"/>
      <c r="I517" s="1886"/>
      <c r="J517" s="181" t="s">
        <v>281</v>
      </c>
      <c r="K517" s="181" t="s">
        <v>283</v>
      </c>
      <c r="L517" s="808" t="s">
        <v>721</v>
      </c>
    </row>
    <row r="518" spans="1:12">
      <c r="A518" s="182" t="s">
        <v>276</v>
      </c>
      <c r="B518" s="183" t="s">
        <v>95</v>
      </c>
      <c r="C518" s="183" t="s">
        <v>277</v>
      </c>
      <c r="D518" s="183" t="s">
        <v>286</v>
      </c>
      <c r="E518" s="180">
        <v>2561</v>
      </c>
      <c r="F518" s="180">
        <v>2562</v>
      </c>
      <c r="G518" s="180">
        <v>2563</v>
      </c>
      <c r="H518" s="180">
        <v>2564</v>
      </c>
      <c r="I518" s="180">
        <v>2565</v>
      </c>
      <c r="J518" s="183" t="s">
        <v>282</v>
      </c>
      <c r="K518" s="183" t="s">
        <v>284</v>
      </c>
      <c r="L518" s="809" t="s">
        <v>329</v>
      </c>
    </row>
    <row r="519" spans="1:12">
      <c r="A519" s="184"/>
      <c r="B519" s="185"/>
      <c r="C519" s="185"/>
      <c r="D519" s="185" t="s">
        <v>287</v>
      </c>
      <c r="E519" s="184" t="s">
        <v>280</v>
      </c>
      <c r="F519" s="184" t="s">
        <v>280</v>
      </c>
      <c r="G519" s="184" t="s">
        <v>280</v>
      </c>
      <c r="H519" s="184" t="s">
        <v>280</v>
      </c>
      <c r="I519" s="184" t="s">
        <v>280</v>
      </c>
      <c r="J519" s="185"/>
      <c r="K519" s="185"/>
      <c r="L519" s="810" t="s">
        <v>330</v>
      </c>
    </row>
    <row r="520" spans="1:12">
      <c r="A520" s="78">
        <v>15</v>
      </c>
      <c r="B520" s="188" t="s">
        <v>648</v>
      </c>
      <c r="C520" s="221" t="s">
        <v>649</v>
      </c>
      <c r="D520" s="85" t="s">
        <v>995</v>
      </c>
      <c r="E520" s="1026" t="s">
        <v>97</v>
      </c>
      <c r="F520" s="341">
        <v>1000</v>
      </c>
      <c r="G520" s="341">
        <v>1000</v>
      </c>
      <c r="H520" s="341">
        <v>1000</v>
      </c>
      <c r="I520" s="341">
        <v>1000</v>
      </c>
      <c r="J520" s="85" t="s">
        <v>820</v>
      </c>
      <c r="K520" s="89" t="s">
        <v>628</v>
      </c>
      <c r="L520" s="1110" t="s">
        <v>1074</v>
      </c>
    </row>
    <row r="521" spans="1:12">
      <c r="A521" s="80"/>
      <c r="B521" s="92"/>
      <c r="C521" s="211" t="s">
        <v>650</v>
      </c>
      <c r="D521" s="86"/>
      <c r="E521" s="98"/>
      <c r="F521" s="86"/>
      <c r="G521" s="86"/>
      <c r="H521" s="86"/>
      <c r="I521" s="86"/>
      <c r="J521" s="86" t="s">
        <v>768</v>
      </c>
      <c r="K521" s="86" t="s">
        <v>1095</v>
      </c>
      <c r="L521" s="1089" t="s">
        <v>842</v>
      </c>
    </row>
    <row r="522" spans="1:12">
      <c r="A522" s="78">
        <v>16</v>
      </c>
      <c r="B522" s="1171" t="s">
        <v>651</v>
      </c>
      <c r="C522" s="214" t="s">
        <v>2523</v>
      </c>
      <c r="D522" s="675" t="s">
        <v>995</v>
      </c>
      <c r="E522" s="1147" t="s">
        <v>97</v>
      </c>
      <c r="F522" s="1091">
        <v>10000</v>
      </c>
      <c r="G522" s="1091">
        <v>10000</v>
      </c>
      <c r="H522" s="1091">
        <v>10000</v>
      </c>
      <c r="I522" s="1091">
        <v>10000</v>
      </c>
      <c r="J522" s="675" t="s">
        <v>820</v>
      </c>
      <c r="K522" s="675" t="s">
        <v>1086</v>
      </c>
      <c r="L522" s="1110" t="s">
        <v>1074</v>
      </c>
    </row>
    <row r="523" spans="1:12">
      <c r="A523" s="80"/>
      <c r="B523" s="716" t="s">
        <v>653</v>
      </c>
      <c r="C523" s="218" t="s">
        <v>2524</v>
      </c>
      <c r="D523" s="676"/>
      <c r="E523" s="1148"/>
      <c r="F523" s="676"/>
      <c r="G523" s="676"/>
      <c r="H523" s="676"/>
      <c r="I523" s="676"/>
      <c r="J523" s="676" t="s">
        <v>768</v>
      </c>
      <c r="K523" s="676"/>
      <c r="L523" s="1089" t="s">
        <v>842</v>
      </c>
    </row>
    <row r="524" spans="1:12">
      <c r="A524" s="78">
        <v>17</v>
      </c>
      <c r="B524" s="569" t="s">
        <v>654</v>
      </c>
      <c r="C524" s="1181" t="s">
        <v>1026</v>
      </c>
      <c r="D524" s="214" t="s">
        <v>995</v>
      </c>
      <c r="E524" s="1147" t="s">
        <v>97</v>
      </c>
      <c r="F524" s="1091">
        <v>30000</v>
      </c>
      <c r="G524" s="1091">
        <v>30000</v>
      </c>
      <c r="H524" s="1091">
        <v>30000</v>
      </c>
      <c r="I524" s="1091">
        <v>30000</v>
      </c>
      <c r="J524" s="675" t="s">
        <v>820</v>
      </c>
      <c r="K524" s="461" t="s">
        <v>1096</v>
      </c>
      <c r="L524" s="1110" t="s">
        <v>1074</v>
      </c>
    </row>
    <row r="525" spans="1:12">
      <c r="A525" s="79"/>
      <c r="B525" s="712" t="s">
        <v>655</v>
      </c>
      <c r="C525" s="1182" t="s">
        <v>1027</v>
      </c>
      <c r="D525" s="94"/>
      <c r="E525" s="1062"/>
      <c r="F525" s="940"/>
      <c r="G525" s="940"/>
      <c r="H525" s="940"/>
      <c r="I525" s="940"/>
      <c r="J525" s="676" t="s">
        <v>768</v>
      </c>
      <c r="K525" s="469" t="s">
        <v>1097</v>
      </c>
      <c r="L525" s="1089" t="s">
        <v>842</v>
      </c>
    </row>
    <row r="526" spans="1:12">
      <c r="A526" s="78">
        <v>18</v>
      </c>
      <c r="B526" s="1007" t="s">
        <v>1023</v>
      </c>
      <c r="C526" s="1181" t="s">
        <v>652</v>
      </c>
      <c r="D526" s="114" t="s">
        <v>995</v>
      </c>
      <c r="E526" s="791" t="s">
        <v>97</v>
      </c>
      <c r="F526" s="683">
        <v>1000</v>
      </c>
      <c r="G526" s="683">
        <v>1000</v>
      </c>
      <c r="H526" s="683">
        <v>1000</v>
      </c>
      <c r="I526" s="683">
        <v>1000</v>
      </c>
      <c r="J526" s="145" t="s">
        <v>820</v>
      </c>
      <c r="K526" s="461" t="s">
        <v>1098</v>
      </c>
      <c r="L526" s="584" t="s">
        <v>1074</v>
      </c>
    </row>
    <row r="527" spans="1:12">
      <c r="A527" s="80"/>
      <c r="B527" s="1016" t="s">
        <v>1024</v>
      </c>
      <c r="C527" s="1183" t="s">
        <v>656</v>
      </c>
      <c r="D527" s="115"/>
      <c r="E527" s="688"/>
      <c r="F527" s="146"/>
      <c r="G527" s="146"/>
      <c r="H527" s="146"/>
      <c r="I527" s="146"/>
      <c r="J527" s="146" t="s">
        <v>768</v>
      </c>
      <c r="K527" s="1177" t="s">
        <v>1099</v>
      </c>
      <c r="L527" s="149" t="s">
        <v>842</v>
      </c>
    </row>
    <row r="528" spans="1:12">
      <c r="A528" s="78">
        <v>19</v>
      </c>
      <c r="B528" s="569" t="s">
        <v>2069</v>
      </c>
      <c r="C528" s="232" t="s">
        <v>2070</v>
      </c>
      <c r="D528" s="214" t="s">
        <v>995</v>
      </c>
      <c r="E528" s="1147" t="s">
        <v>97</v>
      </c>
      <c r="F528" s="1091">
        <v>5000</v>
      </c>
      <c r="G528" s="1091">
        <v>5000</v>
      </c>
      <c r="H528" s="1091">
        <v>5000</v>
      </c>
      <c r="I528" s="1091">
        <v>5000</v>
      </c>
      <c r="J528" s="675" t="s">
        <v>820</v>
      </c>
      <c r="K528" s="461" t="s">
        <v>2072</v>
      </c>
      <c r="L528" s="584" t="s">
        <v>1074</v>
      </c>
    </row>
    <row r="529" spans="1:13">
      <c r="A529" s="79"/>
      <c r="B529" s="712"/>
      <c r="C529" s="712" t="s">
        <v>2071</v>
      </c>
      <c r="D529" s="94"/>
      <c r="E529" s="1062"/>
      <c r="F529" s="940"/>
      <c r="G529" s="940"/>
      <c r="H529" s="940"/>
      <c r="I529" s="940"/>
      <c r="J529" s="676" t="s">
        <v>768</v>
      </c>
      <c r="K529" s="469" t="s">
        <v>2073</v>
      </c>
      <c r="L529" s="149" t="s">
        <v>842</v>
      </c>
    </row>
    <row r="530" spans="1:13">
      <c r="A530" s="78">
        <v>20</v>
      </c>
      <c r="B530" s="569" t="s">
        <v>2261</v>
      </c>
      <c r="C530" s="101" t="s">
        <v>2262</v>
      </c>
      <c r="D530" s="114" t="s">
        <v>2263</v>
      </c>
      <c r="E530" s="791" t="s">
        <v>97</v>
      </c>
      <c r="F530" s="683">
        <v>50000</v>
      </c>
      <c r="G530" s="683">
        <v>50000</v>
      </c>
      <c r="H530" s="683">
        <v>50000</v>
      </c>
      <c r="I530" s="683">
        <v>50000</v>
      </c>
      <c r="J530" s="675" t="s">
        <v>820</v>
      </c>
      <c r="K530" s="1178" t="s">
        <v>2264</v>
      </c>
      <c r="L530" s="584" t="s">
        <v>1074</v>
      </c>
    </row>
    <row r="531" spans="1:13">
      <c r="A531" s="80"/>
      <c r="B531" s="712" t="s">
        <v>465</v>
      </c>
      <c r="C531" s="103" t="s">
        <v>457</v>
      </c>
      <c r="D531" s="115"/>
      <c r="E531" s="688"/>
      <c r="F531" s="146"/>
      <c r="G531" s="146"/>
      <c r="H531" s="146"/>
      <c r="I531" s="146"/>
      <c r="J531" s="676" t="s">
        <v>768</v>
      </c>
      <c r="K531" s="1177" t="s">
        <v>2265</v>
      </c>
      <c r="L531" s="149" t="s">
        <v>842</v>
      </c>
    </row>
    <row r="532" spans="1:13">
      <c r="A532" s="78">
        <v>22</v>
      </c>
      <c r="B532" s="569" t="s">
        <v>1025</v>
      </c>
      <c r="C532" s="232" t="s">
        <v>658</v>
      </c>
      <c r="D532" s="214" t="s">
        <v>995</v>
      </c>
      <c r="E532" s="1147" t="s">
        <v>97</v>
      </c>
      <c r="F532" s="1147" t="s">
        <v>97</v>
      </c>
      <c r="G532" s="1091">
        <v>1000</v>
      </c>
      <c r="H532" s="1091">
        <v>1000</v>
      </c>
      <c r="I532" s="1091">
        <v>1000</v>
      </c>
      <c r="J532" s="675" t="s">
        <v>820</v>
      </c>
      <c r="K532" s="461" t="s">
        <v>628</v>
      </c>
      <c r="L532" s="1110" t="s">
        <v>1074</v>
      </c>
    </row>
    <row r="533" spans="1:13">
      <c r="A533" s="80"/>
      <c r="B533" s="712" t="s">
        <v>3772</v>
      </c>
      <c r="C533" s="236"/>
      <c r="D533" s="94"/>
      <c r="E533" s="1148"/>
      <c r="F533" s="676"/>
      <c r="G533" s="676"/>
      <c r="H533" s="676"/>
      <c r="I533" s="676"/>
      <c r="J533" s="676" t="s">
        <v>768</v>
      </c>
      <c r="K533" s="469" t="s">
        <v>1100</v>
      </c>
      <c r="L533" s="1089" t="s">
        <v>842</v>
      </c>
    </row>
    <row r="534" spans="1:13">
      <c r="A534" s="45">
        <v>23</v>
      </c>
      <c r="B534" s="1007" t="s">
        <v>302</v>
      </c>
      <c r="C534" s="214" t="s">
        <v>780</v>
      </c>
      <c r="D534" s="690" t="s">
        <v>728</v>
      </c>
      <c r="E534" s="791" t="s">
        <v>97</v>
      </c>
      <c r="F534" s="1153">
        <v>30000</v>
      </c>
      <c r="G534" s="683">
        <v>30000</v>
      </c>
      <c r="H534" s="1153">
        <v>30000</v>
      </c>
      <c r="I534" s="683">
        <v>30000</v>
      </c>
      <c r="J534" s="1060" t="s">
        <v>781</v>
      </c>
      <c r="K534" s="145" t="s">
        <v>783</v>
      </c>
      <c r="L534" s="584" t="s">
        <v>841</v>
      </c>
    </row>
    <row r="535" spans="1:13">
      <c r="A535" s="46"/>
      <c r="B535" s="711"/>
      <c r="C535" s="223" t="s">
        <v>2678</v>
      </c>
      <c r="D535" s="144"/>
      <c r="E535" s="754"/>
      <c r="F535" s="144"/>
      <c r="G535" s="163"/>
      <c r="H535" s="144"/>
      <c r="I535" s="163"/>
      <c r="J535" s="1072" t="s">
        <v>782</v>
      </c>
      <c r="K535" s="163" t="s">
        <v>784</v>
      </c>
      <c r="L535" s="815" t="s">
        <v>842</v>
      </c>
    </row>
    <row r="536" spans="1:13">
      <c r="A536" s="143"/>
      <c r="B536" s="1016"/>
      <c r="C536" s="218" t="s">
        <v>2679</v>
      </c>
      <c r="D536" s="685"/>
      <c r="E536" s="688"/>
      <c r="F536" s="685"/>
      <c r="G536" s="146"/>
      <c r="H536" s="685"/>
      <c r="I536" s="146"/>
      <c r="J536" s="1061"/>
      <c r="K536" s="146"/>
      <c r="L536" s="149"/>
    </row>
    <row r="538" spans="1:13">
      <c r="L538" s="1573">
        <v>144</v>
      </c>
    </row>
    <row r="539" spans="1:13">
      <c r="A539" s="179"/>
      <c r="B539" s="191"/>
      <c r="C539" s="191"/>
      <c r="D539" s="181" t="s">
        <v>278</v>
      </c>
      <c r="E539" s="1884" t="s">
        <v>279</v>
      </c>
      <c r="F539" s="1885"/>
      <c r="G539" s="1885"/>
      <c r="H539" s="1885"/>
      <c r="I539" s="1886"/>
      <c r="J539" s="181" t="s">
        <v>281</v>
      </c>
      <c r="K539" s="181" t="s">
        <v>283</v>
      </c>
      <c r="L539" s="808" t="s">
        <v>721</v>
      </c>
    </row>
    <row r="540" spans="1:13">
      <c r="A540" s="182" t="s">
        <v>276</v>
      </c>
      <c r="B540" s="183" t="s">
        <v>95</v>
      </c>
      <c r="C540" s="183" t="s">
        <v>277</v>
      </c>
      <c r="D540" s="183" t="s">
        <v>286</v>
      </c>
      <c r="E540" s="180">
        <v>2561</v>
      </c>
      <c r="F540" s="180">
        <v>2562</v>
      </c>
      <c r="G540" s="180">
        <v>2563</v>
      </c>
      <c r="H540" s="180">
        <v>2564</v>
      </c>
      <c r="I540" s="180">
        <v>2565</v>
      </c>
      <c r="J540" s="183" t="s">
        <v>282</v>
      </c>
      <c r="K540" s="183" t="s">
        <v>284</v>
      </c>
      <c r="L540" s="809" t="s">
        <v>329</v>
      </c>
    </row>
    <row r="541" spans="1:13">
      <c r="A541" s="184"/>
      <c r="B541" s="1398"/>
      <c r="C541" s="1398"/>
      <c r="D541" s="1398" t="s">
        <v>287</v>
      </c>
      <c r="E541" s="184" t="s">
        <v>280</v>
      </c>
      <c r="F541" s="184" t="s">
        <v>280</v>
      </c>
      <c r="G541" s="184" t="s">
        <v>280</v>
      </c>
      <c r="H541" s="184" t="s">
        <v>280</v>
      </c>
      <c r="I541" s="184" t="s">
        <v>280</v>
      </c>
      <c r="J541" s="1398"/>
      <c r="K541" s="1398"/>
      <c r="L541" s="810" t="s">
        <v>330</v>
      </c>
    </row>
    <row r="542" spans="1:13">
      <c r="A542" s="78">
        <v>24</v>
      </c>
      <c r="B542" s="113" t="s">
        <v>3055</v>
      </c>
      <c r="C542" s="114" t="s">
        <v>522</v>
      </c>
      <c r="D542" s="1007" t="s">
        <v>740</v>
      </c>
      <c r="E542" s="791" t="s">
        <v>97</v>
      </c>
      <c r="F542" s="1008">
        <v>5000</v>
      </c>
      <c r="G542" s="1008">
        <v>5000</v>
      </c>
      <c r="H542" s="1008">
        <v>5000</v>
      </c>
      <c r="I542" s="1008">
        <v>5000</v>
      </c>
      <c r="J542" s="145" t="s">
        <v>827</v>
      </c>
      <c r="K542" s="145" t="s">
        <v>830</v>
      </c>
      <c r="L542" s="584" t="s">
        <v>841</v>
      </c>
    </row>
    <row r="543" spans="1:13">
      <c r="A543" s="80"/>
      <c r="B543" s="115" t="s">
        <v>3056</v>
      </c>
      <c r="C543" s="102" t="s">
        <v>523</v>
      </c>
      <c r="D543" s="1016"/>
      <c r="E543" s="688"/>
      <c r="F543" s="1012"/>
      <c r="G543" s="1012"/>
      <c r="H543" s="1012"/>
      <c r="I543" s="1012"/>
      <c r="J543" s="146" t="s">
        <v>768</v>
      </c>
      <c r="K543" s="146" t="s">
        <v>829</v>
      </c>
      <c r="L543" s="149" t="s">
        <v>842</v>
      </c>
    </row>
    <row r="544" spans="1:13">
      <c r="A544" s="45">
        <v>25</v>
      </c>
      <c r="B544" s="1007" t="s">
        <v>3777</v>
      </c>
      <c r="C544" s="214" t="s">
        <v>780</v>
      </c>
      <c r="D544" s="690" t="s">
        <v>728</v>
      </c>
      <c r="E544" s="791" t="s">
        <v>97</v>
      </c>
      <c r="F544" s="1167" t="s">
        <v>97</v>
      </c>
      <c r="G544" s="683">
        <v>15000</v>
      </c>
      <c r="H544" s="1153">
        <v>15000</v>
      </c>
      <c r="I544" s="683">
        <v>15000</v>
      </c>
      <c r="J544" s="1060" t="s">
        <v>781</v>
      </c>
      <c r="K544" s="145" t="s">
        <v>783</v>
      </c>
      <c r="L544" s="584" t="s">
        <v>841</v>
      </c>
      <c r="M544" s="1388"/>
    </row>
    <row r="545" spans="1:13">
      <c r="A545" s="46"/>
      <c r="B545" s="711" t="s">
        <v>3778</v>
      </c>
      <c r="C545" s="223" t="s">
        <v>2678</v>
      </c>
      <c r="D545" s="144"/>
      <c r="E545" s="754"/>
      <c r="F545" s="144"/>
      <c r="G545" s="163"/>
      <c r="H545" s="144"/>
      <c r="I545" s="163"/>
      <c r="J545" s="1072" t="s">
        <v>782</v>
      </c>
      <c r="K545" s="163" t="s">
        <v>784</v>
      </c>
      <c r="L545" s="815" t="s">
        <v>842</v>
      </c>
      <c r="M545" s="1388"/>
    </row>
    <row r="546" spans="1:13">
      <c r="A546" s="143"/>
      <c r="B546" s="1016" t="s">
        <v>3779</v>
      </c>
      <c r="C546" s="218" t="s">
        <v>2679</v>
      </c>
      <c r="D546" s="685"/>
      <c r="E546" s="688"/>
      <c r="F546" s="685"/>
      <c r="G546" s="146"/>
      <c r="H546" s="685"/>
      <c r="I546" s="146"/>
      <c r="J546" s="1061"/>
      <c r="K546" s="146"/>
      <c r="L546" s="149"/>
      <c r="M546" s="1388"/>
    </row>
    <row r="547" spans="1:13">
      <c r="A547" s="257" t="s">
        <v>26</v>
      </c>
      <c r="B547" s="1179" t="s">
        <v>3776</v>
      </c>
      <c r="C547" s="1180" t="s">
        <v>97</v>
      </c>
      <c r="D547" s="1180" t="s">
        <v>97</v>
      </c>
      <c r="E547" s="287">
        <f>SUM(E534:E536,E532,E530,E528,E526,E524,E522,E520,E512,E507,E502,E500,E498,E491,E489,E487,E485,E481,E479,E477)</f>
        <v>0</v>
      </c>
      <c r="F547" s="287">
        <f>SUM(F542:F546,F534,F530,F528,F526,F532,F524,F522,F520,F512,F509,F507,F504,F502,F500,F498,F491,F489,F487,F485,F481,F479,F477)</f>
        <v>658500</v>
      </c>
      <c r="G547" s="287">
        <f t="shared" ref="G547:I547" si="2">SUM(G542:G546,G534,G530,G528,G526,G532,G524,G522,G520,G512,G509,G507,G504,G502,G500,G498,G491,G489,G487,G485,G481,G479,G477)</f>
        <v>679000</v>
      </c>
      <c r="H547" s="287">
        <f t="shared" si="2"/>
        <v>679000</v>
      </c>
      <c r="I547" s="287">
        <f t="shared" si="2"/>
        <v>679000</v>
      </c>
      <c r="J547" s="1180" t="s">
        <v>97</v>
      </c>
      <c r="K547" s="1180" t="s">
        <v>97</v>
      </c>
      <c r="L547" s="1374" t="s">
        <v>97</v>
      </c>
    </row>
    <row r="559" spans="1:13">
      <c r="L559" s="1573">
        <v>145</v>
      </c>
    </row>
  </sheetData>
  <mergeCells count="28">
    <mergeCell ref="E262:I262"/>
    <mergeCell ref="E287:I287"/>
    <mergeCell ref="E517:I517"/>
    <mergeCell ref="E363:I363"/>
    <mergeCell ref="E407:I407"/>
    <mergeCell ref="E429:I429"/>
    <mergeCell ref="E451:I451"/>
    <mergeCell ref="E539:I539"/>
    <mergeCell ref="E337:I337"/>
    <mergeCell ref="E384:I384"/>
    <mergeCell ref="E495:I495"/>
    <mergeCell ref="E312:I312"/>
    <mergeCell ref="E474:I474"/>
    <mergeCell ref="E165:I165"/>
    <mergeCell ref="E238:I238"/>
    <mergeCell ref="E188:I188"/>
    <mergeCell ref="E213:I213"/>
    <mergeCell ref="K1:L1"/>
    <mergeCell ref="A2:L2"/>
    <mergeCell ref="A3:L3"/>
    <mergeCell ref="A4:L4"/>
    <mergeCell ref="E141:I141"/>
    <mergeCell ref="E9:I9"/>
    <mergeCell ref="E71:I71"/>
    <mergeCell ref="E96:I96"/>
    <mergeCell ref="E48:I48"/>
    <mergeCell ref="E118:I118"/>
    <mergeCell ref="E24:I24"/>
  </mergeCells>
  <pageMargins left="7.874015748031496E-2" right="7.874015748031496E-2" top="0.47244094488188981" bottom="0.15748031496062992" header="0.31496062992125984" footer="0.31496062992125984"/>
  <pageSetup paperSize="9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3"/>
  <sheetViews>
    <sheetView view="pageBreakPreview" zoomScale="120" zoomScaleSheetLayoutView="120" workbookViewId="0">
      <selection activeCell="D176" sqref="D176"/>
    </sheetView>
  </sheetViews>
  <sheetFormatPr defaultColWidth="9" defaultRowHeight="18.75"/>
  <cols>
    <col min="1" max="1" width="4.7109375" style="22" customWidth="1"/>
    <col min="2" max="2" width="26.85546875" style="22" customWidth="1"/>
    <col min="3" max="3" width="18.5703125" style="22" customWidth="1"/>
    <col min="4" max="4" width="14.42578125" style="22" customWidth="1"/>
    <col min="5" max="9" width="8.42578125" style="585" customWidth="1"/>
    <col min="10" max="10" width="12.42578125" style="22" customWidth="1"/>
    <col min="11" max="11" width="14.7109375" style="22" customWidth="1"/>
    <col min="12" max="12" width="7.42578125" style="22" customWidth="1"/>
    <col min="13" max="16384" width="9" style="22"/>
  </cols>
  <sheetData>
    <row r="1" spans="1:14" ht="24">
      <c r="K1" s="1908" t="s">
        <v>1639</v>
      </c>
      <c r="L1" s="1908"/>
    </row>
    <row r="2" spans="1:14" ht="24">
      <c r="A2" s="1859" t="s">
        <v>272</v>
      </c>
      <c r="B2" s="1859"/>
      <c r="C2" s="1859"/>
      <c r="D2" s="1859"/>
      <c r="E2" s="1859"/>
      <c r="F2" s="1859"/>
      <c r="G2" s="1859"/>
      <c r="H2" s="1859"/>
      <c r="I2" s="1859"/>
      <c r="J2" s="1859"/>
      <c r="K2" s="1859"/>
      <c r="L2" s="1859"/>
    </row>
    <row r="3" spans="1:14" ht="24">
      <c r="A3" s="1859" t="s">
        <v>2656</v>
      </c>
      <c r="B3" s="1859"/>
      <c r="C3" s="1859"/>
      <c r="D3" s="1859"/>
      <c r="E3" s="1859"/>
      <c r="F3" s="1859"/>
      <c r="G3" s="1859"/>
      <c r="H3" s="1859"/>
      <c r="I3" s="1859"/>
      <c r="J3" s="1859"/>
      <c r="K3" s="1859"/>
      <c r="L3" s="1859"/>
    </row>
    <row r="4" spans="1:14" ht="24">
      <c r="A4" s="1859" t="s">
        <v>2698</v>
      </c>
      <c r="B4" s="1859"/>
      <c r="C4" s="1859"/>
      <c r="D4" s="1859"/>
      <c r="E4" s="1859"/>
      <c r="F4" s="1859"/>
      <c r="G4" s="1859"/>
      <c r="H4" s="1859"/>
      <c r="I4" s="1859"/>
      <c r="J4" s="1859"/>
      <c r="K4" s="1859"/>
      <c r="L4" s="1859"/>
    </row>
    <row r="5" spans="1:14" ht="24">
      <c r="A5" s="1859" t="s">
        <v>273</v>
      </c>
      <c r="B5" s="1859"/>
      <c r="C5" s="1859"/>
      <c r="D5" s="1859"/>
      <c r="E5" s="1859"/>
      <c r="F5" s="1859"/>
      <c r="G5" s="1859"/>
      <c r="H5" s="1859"/>
      <c r="I5" s="1859"/>
      <c r="J5" s="1859"/>
      <c r="K5" s="1859"/>
      <c r="L5" s="1859"/>
    </row>
    <row r="6" spans="1:14" ht="24">
      <c r="A6" s="427" t="s">
        <v>1593</v>
      </c>
      <c r="B6" s="409"/>
      <c r="C6" s="177"/>
      <c r="D6" s="177"/>
      <c r="E6" s="807"/>
      <c r="F6" s="807"/>
      <c r="G6" s="807"/>
      <c r="H6" s="807"/>
      <c r="I6" s="807"/>
      <c r="J6" s="177"/>
      <c r="K6" s="177"/>
      <c r="L6" s="177"/>
    </row>
    <row r="7" spans="1:14" ht="24">
      <c r="A7" s="409" t="s">
        <v>1591</v>
      </c>
      <c r="B7" s="409"/>
      <c r="C7" s="177"/>
      <c r="D7" s="177"/>
      <c r="E7" s="807"/>
      <c r="F7" s="807"/>
      <c r="G7" s="807"/>
      <c r="H7" s="807"/>
      <c r="I7" s="807"/>
      <c r="J7" s="177"/>
      <c r="K7" s="177"/>
      <c r="L7" s="177"/>
    </row>
    <row r="8" spans="1:14" ht="24">
      <c r="A8" s="917" t="s">
        <v>3266</v>
      </c>
      <c r="B8" s="409"/>
      <c r="C8" s="177"/>
      <c r="D8" s="177"/>
      <c r="E8" s="807"/>
      <c r="F8" s="807"/>
      <c r="G8" s="807"/>
      <c r="H8" s="807"/>
      <c r="I8" s="807"/>
      <c r="J8" s="177"/>
      <c r="K8" s="177"/>
      <c r="L8" s="177"/>
    </row>
    <row r="9" spans="1:14" ht="24">
      <c r="A9" s="409" t="s">
        <v>274</v>
      </c>
      <c r="B9" s="1609" t="s">
        <v>3978</v>
      </c>
      <c r="C9" s="177"/>
      <c r="D9" s="177"/>
      <c r="E9" s="807"/>
      <c r="F9" s="807"/>
      <c r="G9" s="807"/>
      <c r="H9" s="807"/>
      <c r="I9" s="807"/>
      <c r="J9" s="177"/>
      <c r="K9" s="177"/>
      <c r="L9" s="177"/>
    </row>
    <row r="10" spans="1:14" ht="24">
      <c r="A10" s="179"/>
      <c r="B10" s="179"/>
      <c r="C10" s="179"/>
      <c r="D10" s="180" t="s">
        <v>278</v>
      </c>
      <c r="E10" s="1905" t="s">
        <v>279</v>
      </c>
      <c r="F10" s="1906"/>
      <c r="G10" s="1906"/>
      <c r="H10" s="1906"/>
      <c r="I10" s="1907"/>
      <c r="J10" s="180" t="s">
        <v>281</v>
      </c>
      <c r="K10" s="180" t="s">
        <v>283</v>
      </c>
      <c r="L10" s="181" t="s">
        <v>721</v>
      </c>
    </row>
    <row r="11" spans="1:14" ht="24">
      <c r="A11" s="182" t="s">
        <v>276</v>
      </c>
      <c r="B11" s="182" t="s">
        <v>95</v>
      </c>
      <c r="C11" s="182" t="s">
        <v>277</v>
      </c>
      <c r="D11" s="183" t="s">
        <v>286</v>
      </c>
      <c r="E11" s="808">
        <v>2561</v>
      </c>
      <c r="F11" s="808">
        <v>2562</v>
      </c>
      <c r="G11" s="808">
        <v>2563</v>
      </c>
      <c r="H11" s="808">
        <v>2564</v>
      </c>
      <c r="I11" s="808">
        <v>2565</v>
      </c>
      <c r="J11" s="182" t="s">
        <v>282</v>
      </c>
      <c r="K11" s="182" t="s">
        <v>284</v>
      </c>
      <c r="L11" s="183" t="s">
        <v>329</v>
      </c>
    </row>
    <row r="12" spans="1:14" ht="24">
      <c r="A12" s="182"/>
      <c r="B12" s="182"/>
      <c r="C12" s="182"/>
      <c r="D12" s="183" t="s">
        <v>287</v>
      </c>
      <c r="E12" s="809" t="s">
        <v>280</v>
      </c>
      <c r="F12" s="809" t="s">
        <v>280</v>
      </c>
      <c r="G12" s="809" t="s">
        <v>280</v>
      </c>
      <c r="H12" s="809" t="s">
        <v>280</v>
      </c>
      <c r="I12" s="810" t="s">
        <v>280</v>
      </c>
      <c r="J12" s="182"/>
      <c r="K12" s="182"/>
      <c r="L12" s="803" t="s">
        <v>330</v>
      </c>
    </row>
    <row r="13" spans="1:14" ht="24">
      <c r="A13" s="78">
        <v>1</v>
      </c>
      <c r="B13" s="220" t="s">
        <v>1642</v>
      </c>
      <c r="C13" s="187" t="s">
        <v>440</v>
      </c>
      <c r="D13" s="440" t="s">
        <v>706</v>
      </c>
      <c r="E13" s="1191" t="s">
        <v>97</v>
      </c>
      <c r="F13" s="812">
        <v>9000000</v>
      </c>
      <c r="G13" s="811">
        <v>9000000</v>
      </c>
      <c r="H13" s="812">
        <v>9000000</v>
      </c>
      <c r="I13" s="811">
        <v>9000000</v>
      </c>
      <c r="J13" s="190" t="s">
        <v>820</v>
      </c>
      <c r="K13" s="209" t="s">
        <v>861</v>
      </c>
      <c r="L13" s="46" t="s">
        <v>711</v>
      </c>
      <c r="M13" s="237"/>
      <c r="N13" s="513"/>
    </row>
    <row r="14" spans="1:14" ht="24">
      <c r="A14" s="79" t="s">
        <v>443</v>
      </c>
      <c r="B14" s="222" t="s">
        <v>1643</v>
      </c>
      <c r="C14" s="438"/>
      <c r="D14" s="222" t="s">
        <v>707</v>
      </c>
      <c r="E14" s="949"/>
      <c r="F14" s="813"/>
      <c r="G14" s="815"/>
      <c r="H14" s="813"/>
      <c r="I14" s="815"/>
      <c r="J14" s="197" t="s">
        <v>768</v>
      </c>
      <c r="K14" s="49" t="s">
        <v>849</v>
      </c>
      <c r="L14" s="197"/>
      <c r="M14" s="237"/>
      <c r="N14" s="513"/>
    </row>
    <row r="15" spans="1:14">
      <c r="A15" s="514"/>
      <c r="B15" s="515"/>
      <c r="C15" s="514"/>
      <c r="D15" s="515"/>
      <c r="E15" s="950"/>
      <c r="F15" s="816"/>
      <c r="G15" s="149"/>
      <c r="H15" s="816"/>
      <c r="I15" s="149"/>
      <c r="J15" s="514"/>
      <c r="K15" s="516"/>
      <c r="L15" s="514"/>
      <c r="N15" s="513"/>
    </row>
    <row r="16" spans="1:14" ht="24">
      <c r="A16" s="78">
        <v>2</v>
      </c>
      <c r="B16" s="220" t="s">
        <v>1935</v>
      </c>
      <c r="C16" s="187" t="s">
        <v>440</v>
      </c>
      <c r="D16" s="91" t="s">
        <v>863</v>
      </c>
      <c r="E16" s="1191" t="s">
        <v>97</v>
      </c>
      <c r="F16" s="812">
        <v>10500000</v>
      </c>
      <c r="G16" s="811">
        <v>10500000</v>
      </c>
      <c r="H16" s="812">
        <v>10500000</v>
      </c>
      <c r="I16" s="811">
        <v>10500000</v>
      </c>
      <c r="J16" s="190" t="s">
        <v>820</v>
      </c>
      <c r="K16" s="192" t="s">
        <v>861</v>
      </c>
      <c r="L16" s="191" t="s">
        <v>711</v>
      </c>
      <c r="M16" s="237"/>
      <c r="N16" s="513"/>
    </row>
    <row r="17" spans="1:15" ht="24">
      <c r="A17" s="79" t="s">
        <v>443</v>
      </c>
      <c r="B17" s="222" t="s">
        <v>1937</v>
      </c>
      <c r="C17" s="438"/>
      <c r="D17" s="222" t="s">
        <v>442</v>
      </c>
      <c r="E17" s="1192"/>
      <c r="F17" s="814"/>
      <c r="G17" s="587"/>
      <c r="H17" s="814"/>
      <c r="I17" s="587"/>
      <c r="J17" s="197" t="s">
        <v>768</v>
      </c>
      <c r="K17" s="196" t="s">
        <v>849</v>
      </c>
      <c r="L17" s="197"/>
      <c r="M17" s="237"/>
      <c r="N17" s="513"/>
    </row>
    <row r="18" spans="1:15" ht="24">
      <c r="A18" s="514"/>
      <c r="B18" s="428" t="s">
        <v>1936</v>
      </c>
      <c r="C18" s="260"/>
      <c r="D18" s="442"/>
      <c r="E18" s="1193"/>
      <c r="F18" s="817"/>
      <c r="G18" s="818"/>
      <c r="H18" s="817"/>
      <c r="I18" s="818"/>
      <c r="J18" s="199"/>
      <c r="K18" s="219"/>
      <c r="L18" s="199"/>
      <c r="M18" s="237"/>
      <c r="N18" s="513"/>
    </row>
    <row r="19" spans="1:15" ht="24">
      <c r="M19" s="237"/>
      <c r="N19" s="513"/>
    </row>
    <row r="20" spans="1:15" ht="24">
      <c r="L20" s="1573">
        <v>146</v>
      </c>
      <c r="M20" s="237">
        <v>128</v>
      </c>
      <c r="N20" s="513"/>
    </row>
    <row r="21" spans="1:15" ht="24">
      <c r="L21" s="616"/>
      <c r="M21" s="237"/>
      <c r="N21" s="513"/>
    </row>
    <row r="22" spans="1:15" ht="24">
      <c r="A22" s="179"/>
      <c r="B22" s="179"/>
      <c r="C22" s="179"/>
      <c r="D22" s="180" t="s">
        <v>278</v>
      </c>
      <c r="E22" s="1905" t="s">
        <v>279</v>
      </c>
      <c r="F22" s="1906"/>
      <c r="G22" s="1906"/>
      <c r="H22" s="1906"/>
      <c r="I22" s="1907"/>
      <c r="J22" s="180" t="s">
        <v>281</v>
      </c>
      <c r="K22" s="180" t="s">
        <v>283</v>
      </c>
      <c r="L22" s="181" t="s">
        <v>721</v>
      </c>
    </row>
    <row r="23" spans="1:15" ht="24">
      <c r="A23" s="182" t="s">
        <v>276</v>
      </c>
      <c r="B23" s="182" t="s">
        <v>95</v>
      </c>
      <c r="C23" s="182" t="s">
        <v>277</v>
      </c>
      <c r="D23" s="183" t="s">
        <v>286</v>
      </c>
      <c r="E23" s="808">
        <v>2561</v>
      </c>
      <c r="F23" s="808">
        <v>2562</v>
      </c>
      <c r="G23" s="808">
        <v>2563</v>
      </c>
      <c r="H23" s="808">
        <v>2564</v>
      </c>
      <c r="I23" s="808">
        <v>2565</v>
      </c>
      <c r="J23" s="182" t="s">
        <v>282</v>
      </c>
      <c r="K23" s="182" t="s">
        <v>284</v>
      </c>
      <c r="L23" s="183" t="s">
        <v>329</v>
      </c>
    </row>
    <row r="24" spans="1:15" ht="24">
      <c r="A24" s="182"/>
      <c r="B24" s="182"/>
      <c r="C24" s="182"/>
      <c r="D24" s="183" t="s">
        <v>287</v>
      </c>
      <c r="E24" s="809" t="s">
        <v>280</v>
      </c>
      <c r="F24" s="809" t="s">
        <v>280</v>
      </c>
      <c r="G24" s="809" t="s">
        <v>280</v>
      </c>
      <c r="H24" s="809" t="s">
        <v>280</v>
      </c>
      <c r="I24" s="810" t="s">
        <v>280</v>
      </c>
      <c r="J24" s="182"/>
      <c r="K24" s="182"/>
      <c r="L24" s="183" t="s">
        <v>330</v>
      </c>
    </row>
    <row r="25" spans="1:15" ht="24">
      <c r="A25" s="99">
        <v>3</v>
      </c>
      <c r="B25" s="82" t="s">
        <v>1928</v>
      </c>
      <c r="C25" s="214" t="s">
        <v>452</v>
      </c>
      <c r="D25" s="220" t="s">
        <v>709</v>
      </c>
      <c r="E25" s="1191" t="s">
        <v>97</v>
      </c>
      <c r="F25" s="812">
        <v>5000000</v>
      </c>
      <c r="G25" s="811">
        <v>5000000</v>
      </c>
      <c r="H25" s="812">
        <v>5000000</v>
      </c>
      <c r="I25" s="811">
        <v>5000000</v>
      </c>
      <c r="J25" s="191" t="s">
        <v>820</v>
      </c>
      <c r="K25" s="192" t="s">
        <v>1931</v>
      </c>
      <c r="L25" s="191" t="s">
        <v>711</v>
      </c>
      <c r="M25" s="237"/>
      <c r="N25" s="513"/>
      <c r="O25" s="513"/>
    </row>
    <row r="26" spans="1:15" ht="24">
      <c r="A26" s="443"/>
      <c r="B26" s="81" t="s">
        <v>1929</v>
      </c>
      <c r="C26" s="444"/>
      <c r="D26" s="222" t="s">
        <v>710</v>
      </c>
      <c r="E26" s="949"/>
      <c r="F26" s="813"/>
      <c r="G26" s="815"/>
      <c r="H26" s="813"/>
      <c r="I26" s="815"/>
      <c r="J26" s="197" t="s">
        <v>768</v>
      </c>
      <c r="K26" s="196" t="s">
        <v>1932</v>
      </c>
      <c r="L26" s="197"/>
      <c r="M26" s="237"/>
      <c r="N26" s="513"/>
      <c r="O26" s="513"/>
    </row>
    <row r="27" spans="1:15" ht="24">
      <c r="A27" s="65">
        <v>4</v>
      </c>
      <c r="B27" s="220" t="s">
        <v>1930</v>
      </c>
      <c r="C27" s="153" t="s">
        <v>458</v>
      </c>
      <c r="D27" s="91" t="s">
        <v>765</v>
      </c>
      <c r="E27" s="1191" t="s">
        <v>97</v>
      </c>
      <c r="F27" s="819">
        <v>3000000</v>
      </c>
      <c r="G27" s="819">
        <v>3000000</v>
      </c>
      <c r="H27" s="820">
        <v>3000000</v>
      </c>
      <c r="I27" s="820">
        <v>3000000</v>
      </c>
      <c r="J27" s="191" t="s">
        <v>820</v>
      </c>
      <c r="K27" s="441" t="s">
        <v>1933</v>
      </c>
      <c r="L27" s="191" t="s">
        <v>711</v>
      </c>
      <c r="M27" s="237"/>
      <c r="N27" s="513"/>
      <c r="O27" s="513"/>
    </row>
    <row r="28" spans="1:15" ht="24">
      <c r="A28" s="67"/>
      <c r="B28" s="224" t="s">
        <v>484</v>
      </c>
      <c r="C28" s="267" t="s">
        <v>460</v>
      </c>
      <c r="D28" s="71"/>
      <c r="E28" s="950"/>
      <c r="F28" s="821"/>
      <c r="G28" s="821"/>
      <c r="H28" s="822"/>
      <c r="I28" s="822"/>
      <c r="J28" s="202" t="s">
        <v>768</v>
      </c>
      <c r="K28" s="203" t="s">
        <v>1934</v>
      </c>
      <c r="L28" s="202"/>
      <c r="M28" s="237"/>
      <c r="N28" s="513"/>
      <c r="O28" s="513"/>
    </row>
    <row r="29" spans="1:15" ht="24">
      <c r="A29" s="65">
        <v>5</v>
      </c>
      <c r="B29" s="58" t="s">
        <v>2699</v>
      </c>
      <c r="C29" s="679" t="s">
        <v>455</v>
      </c>
      <c r="D29" s="107" t="s">
        <v>466</v>
      </c>
      <c r="E29" s="1189" t="s">
        <v>97</v>
      </c>
      <c r="F29" s="819">
        <v>3000000</v>
      </c>
      <c r="G29" s="819">
        <v>3000000</v>
      </c>
      <c r="H29" s="820">
        <v>3000000</v>
      </c>
      <c r="I29" s="820">
        <v>3000000</v>
      </c>
      <c r="J29" s="191" t="s">
        <v>839</v>
      </c>
      <c r="K29" s="209" t="s">
        <v>894</v>
      </c>
      <c r="L29" s="191" t="s">
        <v>711</v>
      </c>
      <c r="M29" s="237"/>
      <c r="N29" s="513"/>
      <c r="O29" s="513"/>
    </row>
    <row r="30" spans="1:15" ht="24">
      <c r="A30" s="70"/>
      <c r="B30" s="253" t="s">
        <v>2700</v>
      </c>
      <c r="C30" s="42" t="s">
        <v>456</v>
      </c>
      <c r="D30" s="120" t="s">
        <v>464</v>
      </c>
      <c r="E30" s="1188"/>
      <c r="F30" s="821"/>
      <c r="G30" s="821"/>
      <c r="H30" s="822"/>
      <c r="I30" s="822"/>
      <c r="J30" s="202" t="s">
        <v>768</v>
      </c>
      <c r="K30" s="212" t="s">
        <v>471</v>
      </c>
      <c r="L30" s="202"/>
      <c r="M30" s="237"/>
      <c r="N30" s="513"/>
      <c r="O30" s="513"/>
    </row>
    <row r="31" spans="1:15" ht="24">
      <c r="A31" s="78">
        <v>6</v>
      </c>
      <c r="B31" s="220" t="s">
        <v>1640</v>
      </c>
      <c r="C31" s="187" t="s">
        <v>440</v>
      </c>
      <c r="D31" s="91" t="s">
        <v>863</v>
      </c>
      <c r="E31" s="1194" t="s">
        <v>97</v>
      </c>
      <c r="F31" s="509">
        <v>3000000</v>
      </c>
      <c r="G31" s="805">
        <v>3000000</v>
      </c>
      <c r="H31" s="509">
        <v>3000000</v>
      </c>
      <c r="I31" s="805">
        <v>3000000</v>
      </c>
      <c r="J31" s="190" t="s">
        <v>820</v>
      </c>
      <c r="K31" s="192" t="s">
        <v>861</v>
      </c>
      <c r="L31" s="191" t="s">
        <v>711</v>
      </c>
      <c r="M31" s="237"/>
      <c r="N31" s="513"/>
      <c r="O31" s="513"/>
    </row>
    <row r="32" spans="1:15" ht="24">
      <c r="A32" s="79"/>
      <c r="B32" s="222" t="s">
        <v>1641</v>
      </c>
      <c r="C32" s="438"/>
      <c r="D32" s="222" t="s">
        <v>442</v>
      </c>
      <c r="E32" s="1192"/>
      <c r="F32" s="814"/>
      <c r="G32" s="587"/>
      <c r="H32" s="814"/>
      <c r="I32" s="587"/>
      <c r="J32" s="197" t="s">
        <v>768</v>
      </c>
      <c r="K32" s="196" t="s">
        <v>849</v>
      </c>
      <c r="L32" s="197"/>
      <c r="M32" s="237"/>
      <c r="N32" s="513"/>
      <c r="O32" s="513"/>
    </row>
    <row r="33" spans="1:15" ht="24">
      <c r="A33" s="514"/>
      <c r="B33" s="515"/>
      <c r="C33" s="514"/>
      <c r="D33" s="515"/>
      <c r="E33" s="950"/>
      <c r="F33" s="816"/>
      <c r="G33" s="149"/>
      <c r="H33" s="816"/>
      <c r="I33" s="149"/>
      <c r="J33" s="514"/>
      <c r="K33" s="515"/>
      <c r="L33" s="514"/>
      <c r="M33" s="237"/>
      <c r="N33" s="513"/>
      <c r="O33" s="513"/>
    </row>
    <row r="34" spans="1:15" ht="24">
      <c r="A34" s="78">
        <v>7</v>
      </c>
      <c r="B34" s="186" t="s">
        <v>1925</v>
      </c>
      <c r="C34" s="187" t="s">
        <v>1963</v>
      </c>
      <c r="D34" s="1184" t="s">
        <v>708</v>
      </c>
      <c r="E34" s="1191" t="s">
        <v>97</v>
      </c>
      <c r="F34" s="812">
        <v>3000000</v>
      </c>
      <c r="G34" s="811">
        <v>3000000</v>
      </c>
      <c r="H34" s="812">
        <v>3000000</v>
      </c>
      <c r="I34" s="811">
        <v>3000000</v>
      </c>
      <c r="J34" s="191" t="s">
        <v>839</v>
      </c>
      <c r="K34" s="192" t="s">
        <v>894</v>
      </c>
      <c r="L34" s="45" t="s">
        <v>711</v>
      </c>
      <c r="M34" s="237"/>
      <c r="N34" s="513"/>
      <c r="O34" s="513"/>
    </row>
    <row r="35" spans="1:15" ht="24">
      <c r="A35" s="79"/>
      <c r="B35" s="229" t="s">
        <v>1926</v>
      </c>
      <c r="C35" s="195" t="s">
        <v>1964</v>
      </c>
      <c r="D35" s="1185" t="s">
        <v>714</v>
      </c>
      <c r="E35" s="949"/>
      <c r="F35" s="813"/>
      <c r="G35" s="815"/>
      <c r="H35" s="813"/>
      <c r="I35" s="815"/>
      <c r="J35" s="197" t="s">
        <v>768</v>
      </c>
      <c r="K35" s="196" t="s">
        <v>471</v>
      </c>
      <c r="L35" s="46"/>
      <c r="M35" s="237"/>
      <c r="N35" s="513"/>
      <c r="O35" s="513"/>
    </row>
    <row r="36" spans="1:15" ht="25.5" customHeight="1">
      <c r="A36" s="514"/>
      <c r="B36" s="439"/>
      <c r="C36" s="202" t="s">
        <v>1965</v>
      </c>
      <c r="D36" s="824"/>
      <c r="E36" s="1195"/>
      <c r="F36" s="823"/>
      <c r="G36" s="825"/>
      <c r="H36" s="823"/>
      <c r="I36" s="825"/>
      <c r="J36" s="254"/>
      <c r="K36" s="439"/>
      <c r="L36" s="437"/>
      <c r="M36" s="237"/>
      <c r="N36" s="513"/>
      <c r="O36" s="513"/>
    </row>
    <row r="37" spans="1:15" ht="24">
      <c r="A37" s="99">
        <v>8</v>
      </c>
      <c r="B37" s="229" t="s">
        <v>481</v>
      </c>
      <c r="C37" s="223" t="s">
        <v>452</v>
      </c>
      <c r="D37" s="672" t="s">
        <v>449</v>
      </c>
      <c r="E37" s="1196" t="s">
        <v>97</v>
      </c>
      <c r="F37" s="1638">
        <v>20000000</v>
      </c>
      <c r="G37" s="1638">
        <v>20000000</v>
      </c>
      <c r="H37" s="1638">
        <v>20000000</v>
      </c>
      <c r="I37" s="1638">
        <v>20000000</v>
      </c>
      <c r="J37" s="191" t="s">
        <v>839</v>
      </c>
      <c r="K37" s="198" t="s">
        <v>894</v>
      </c>
      <c r="L37" s="45" t="s">
        <v>711</v>
      </c>
      <c r="M37" s="237"/>
      <c r="N37" s="513"/>
      <c r="O37" s="513"/>
    </row>
    <row r="38" spans="1:15" ht="23.25">
      <c r="A38" s="443"/>
      <c r="B38" s="229" t="s">
        <v>482</v>
      </c>
      <c r="C38" s="218" t="s">
        <v>450</v>
      </c>
      <c r="D38" s="1182" t="s">
        <v>483</v>
      </c>
      <c r="E38" s="1197"/>
      <c r="F38" s="1639"/>
      <c r="G38" s="1639"/>
      <c r="H38" s="1639"/>
      <c r="I38" s="1639"/>
      <c r="J38" s="202" t="s">
        <v>768</v>
      </c>
      <c r="K38" s="201" t="s">
        <v>471</v>
      </c>
      <c r="L38" s="143"/>
      <c r="M38" s="513"/>
      <c r="N38" s="513"/>
      <c r="O38" s="513"/>
    </row>
    <row r="39" spans="1:15" ht="18.75" customHeight="1">
      <c r="A39" s="65">
        <v>9</v>
      </c>
      <c r="B39" s="220" t="s">
        <v>1923</v>
      </c>
      <c r="C39" s="214" t="s">
        <v>473</v>
      </c>
      <c r="D39" s="509" t="s">
        <v>474</v>
      </c>
      <c r="E39" s="1191" t="s">
        <v>97</v>
      </c>
      <c r="F39" s="812">
        <v>5000000</v>
      </c>
      <c r="G39" s="811">
        <v>5000000</v>
      </c>
      <c r="H39" s="812">
        <v>5000000</v>
      </c>
      <c r="I39" s="811">
        <v>5000000</v>
      </c>
      <c r="J39" s="191" t="s">
        <v>839</v>
      </c>
      <c r="K39" s="192" t="s">
        <v>894</v>
      </c>
      <c r="L39" s="45" t="s">
        <v>711</v>
      </c>
    </row>
    <row r="40" spans="1:15" ht="23.25">
      <c r="A40" s="70"/>
      <c r="B40" s="224" t="s">
        <v>1924</v>
      </c>
      <c r="C40" s="218" t="s">
        <v>475</v>
      </c>
      <c r="D40" s="1186" t="s">
        <v>476</v>
      </c>
      <c r="E40" s="950"/>
      <c r="F40" s="816"/>
      <c r="G40" s="149"/>
      <c r="H40" s="816"/>
      <c r="I40" s="149"/>
      <c r="J40" s="202" t="s">
        <v>768</v>
      </c>
      <c r="K40" s="203" t="s">
        <v>471</v>
      </c>
      <c r="L40" s="143"/>
    </row>
    <row r="41" spans="1:15" ht="23.25">
      <c r="A41" s="166"/>
      <c r="B41" s="222"/>
      <c r="C41" s="87"/>
      <c r="D41" s="69"/>
      <c r="E41" s="813"/>
      <c r="F41" s="813"/>
      <c r="G41" s="813"/>
      <c r="H41" s="813"/>
      <c r="I41" s="813"/>
      <c r="J41" s="196"/>
      <c r="K41" s="196"/>
      <c r="L41" s="1573">
        <v>147</v>
      </c>
    </row>
    <row r="42" spans="1:15" ht="23.25">
      <c r="A42" s="166"/>
      <c r="B42" s="222"/>
      <c r="C42" s="87"/>
      <c r="D42" s="69"/>
      <c r="E42" s="813"/>
      <c r="F42" s="813"/>
      <c r="G42" s="813"/>
      <c r="H42" s="813"/>
      <c r="I42" s="813"/>
      <c r="J42" s="196"/>
      <c r="K42" s="196"/>
      <c r="L42" s="762"/>
    </row>
    <row r="43" spans="1:15" ht="24">
      <c r="A43" s="179"/>
      <c r="B43" s="179"/>
      <c r="C43" s="179"/>
      <c r="D43" s="180" t="s">
        <v>278</v>
      </c>
      <c r="E43" s="1905" t="s">
        <v>279</v>
      </c>
      <c r="F43" s="1906"/>
      <c r="G43" s="1906"/>
      <c r="H43" s="1906"/>
      <c r="I43" s="1907"/>
      <c r="J43" s="180" t="s">
        <v>281</v>
      </c>
      <c r="K43" s="180" t="s">
        <v>283</v>
      </c>
      <c r="L43" s="181" t="s">
        <v>721</v>
      </c>
    </row>
    <row r="44" spans="1:15" ht="24">
      <c r="A44" s="182" t="s">
        <v>276</v>
      </c>
      <c r="B44" s="182" t="s">
        <v>95</v>
      </c>
      <c r="C44" s="182" t="s">
        <v>277</v>
      </c>
      <c r="D44" s="183" t="s">
        <v>286</v>
      </c>
      <c r="E44" s="808">
        <v>2561</v>
      </c>
      <c r="F44" s="808">
        <v>2562</v>
      </c>
      <c r="G44" s="808">
        <v>2563</v>
      </c>
      <c r="H44" s="808">
        <v>2564</v>
      </c>
      <c r="I44" s="808">
        <v>2565</v>
      </c>
      <c r="J44" s="182" t="s">
        <v>282</v>
      </c>
      <c r="K44" s="182" t="s">
        <v>284</v>
      </c>
      <c r="L44" s="183" t="s">
        <v>329</v>
      </c>
    </row>
    <row r="45" spans="1:15" ht="24">
      <c r="A45" s="184"/>
      <c r="B45" s="184"/>
      <c r="C45" s="184"/>
      <c r="D45" s="803" t="s">
        <v>287</v>
      </c>
      <c r="E45" s="810" t="s">
        <v>280</v>
      </c>
      <c r="F45" s="810" t="s">
        <v>280</v>
      </c>
      <c r="G45" s="810" t="s">
        <v>280</v>
      </c>
      <c r="H45" s="810" t="s">
        <v>280</v>
      </c>
      <c r="I45" s="810" t="s">
        <v>280</v>
      </c>
      <c r="J45" s="184"/>
      <c r="K45" s="184"/>
      <c r="L45" s="803" t="s">
        <v>330</v>
      </c>
    </row>
    <row r="46" spans="1:15" ht="24">
      <c r="A46" s="79">
        <v>10</v>
      </c>
      <c r="B46" s="222" t="s">
        <v>1996</v>
      </c>
      <c r="C46" s="223" t="s">
        <v>455</v>
      </c>
      <c r="D46" s="195" t="s">
        <v>466</v>
      </c>
      <c r="E46" s="1198" t="s">
        <v>97</v>
      </c>
      <c r="F46" s="839">
        <v>15700000</v>
      </c>
      <c r="G46" s="839">
        <v>15700000</v>
      </c>
      <c r="H46" s="840">
        <v>15700000</v>
      </c>
      <c r="I46" s="839">
        <v>15700000</v>
      </c>
      <c r="J46" s="49" t="s">
        <v>839</v>
      </c>
      <c r="K46" s="196" t="s">
        <v>894</v>
      </c>
      <c r="L46" s="46" t="s">
        <v>711</v>
      </c>
    </row>
    <row r="47" spans="1:15" ht="24">
      <c r="A47" s="79"/>
      <c r="B47" s="229" t="s">
        <v>1997</v>
      </c>
      <c r="C47" s="195" t="s">
        <v>456</v>
      </c>
      <c r="D47" s="195" t="s">
        <v>464</v>
      </c>
      <c r="E47" s="1199"/>
      <c r="F47" s="815"/>
      <c r="G47" s="815"/>
      <c r="H47" s="828"/>
      <c r="I47" s="815"/>
      <c r="J47" s="49" t="s">
        <v>768</v>
      </c>
      <c r="K47" s="196" t="s">
        <v>471</v>
      </c>
      <c r="L47" s="197"/>
      <c r="M47" s="585">
        <v>129</v>
      </c>
    </row>
    <row r="48" spans="1:15" ht="24">
      <c r="A48" s="80"/>
      <c r="B48" s="439"/>
      <c r="C48" s="254"/>
      <c r="D48" s="437"/>
      <c r="E48" s="1200"/>
      <c r="F48" s="823"/>
      <c r="G48" s="825"/>
      <c r="H48" s="823"/>
      <c r="I48" s="825"/>
      <c r="J48" s="806"/>
      <c r="K48" s="439"/>
      <c r="L48" s="437"/>
    </row>
    <row r="49" spans="1:12" ht="21.75">
      <c r="A49" s="84">
        <v>11</v>
      </c>
      <c r="B49" s="186" t="s">
        <v>1966</v>
      </c>
      <c r="C49" s="214" t="s">
        <v>473</v>
      </c>
      <c r="D49" s="91" t="s">
        <v>765</v>
      </c>
      <c r="E49" s="1191" t="s">
        <v>97</v>
      </c>
      <c r="F49" s="812">
        <v>200000</v>
      </c>
      <c r="G49" s="811">
        <v>200000</v>
      </c>
      <c r="H49" s="812">
        <v>200000</v>
      </c>
      <c r="I49" s="811">
        <v>200000</v>
      </c>
      <c r="J49" s="209" t="s">
        <v>839</v>
      </c>
      <c r="K49" s="192" t="s">
        <v>894</v>
      </c>
      <c r="L49" s="191" t="s">
        <v>711</v>
      </c>
    </row>
    <row r="50" spans="1:12" ht="21.75">
      <c r="A50" s="342"/>
      <c r="B50" s="229" t="s">
        <v>1967</v>
      </c>
      <c r="C50" s="223" t="s">
        <v>475</v>
      </c>
      <c r="D50" s="69"/>
      <c r="E50" s="949"/>
      <c r="F50" s="813"/>
      <c r="G50" s="815"/>
      <c r="H50" s="813"/>
      <c r="I50" s="815"/>
      <c r="J50" s="49" t="s">
        <v>768</v>
      </c>
      <c r="K50" s="196" t="s">
        <v>471</v>
      </c>
      <c r="L50" s="197"/>
    </row>
    <row r="51" spans="1:12" ht="21.75">
      <c r="A51" s="514"/>
      <c r="B51" s="203" t="s">
        <v>1968</v>
      </c>
      <c r="C51" s="514"/>
      <c r="D51" s="515"/>
      <c r="E51" s="950"/>
      <c r="F51" s="813"/>
      <c r="G51" s="149"/>
      <c r="H51" s="813"/>
      <c r="I51" s="815"/>
      <c r="J51" s="516"/>
      <c r="K51" s="515"/>
      <c r="L51" s="514"/>
    </row>
    <row r="52" spans="1:12" ht="23.25">
      <c r="A52" s="65">
        <v>12</v>
      </c>
      <c r="B52" s="213" t="s">
        <v>472</v>
      </c>
      <c r="C52" s="214" t="s">
        <v>473</v>
      </c>
      <c r="D52" s="214" t="s">
        <v>474</v>
      </c>
      <c r="E52" s="1201" t="s">
        <v>97</v>
      </c>
      <c r="F52" s="819">
        <v>3000000</v>
      </c>
      <c r="G52" s="832">
        <v>3000000</v>
      </c>
      <c r="H52" s="819">
        <v>3000000</v>
      </c>
      <c r="I52" s="819">
        <v>3000000</v>
      </c>
      <c r="J52" s="209" t="s">
        <v>839</v>
      </c>
      <c r="K52" s="191" t="s">
        <v>898</v>
      </c>
      <c r="L52" s="191" t="s">
        <v>711</v>
      </c>
    </row>
    <row r="53" spans="1:12" ht="23.25">
      <c r="A53" s="67"/>
      <c r="B53" s="88"/>
      <c r="C53" s="223" t="s">
        <v>475</v>
      </c>
      <c r="D53" s="223" t="s">
        <v>476</v>
      </c>
      <c r="E53" s="1202"/>
      <c r="F53" s="116"/>
      <c r="G53" s="833"/>
      <c r="H53" s="116"/>
      <c r="I53" s="116"/>
      <c r="J53" s="49" t="s">
        <v>768</v>
      </c>
      <c r="K53" s="197" t="s">
        <v>475</v>
      </c>
      <c r="L53" s="197"/>
    </row>
    <row r="54" spans="1:12" ht="19.5">
      <c r="A54" s="514"/>
      <c r="B54" s="514"/>
      <c r="C54" s="514"/>
      <c r="D54" s="146"/>
      <c r="E54" s="1203"/>
      <c r="F54" s="149"/>
      <c r="G54" s="813"/>
      <c r="H54" s="149"/>
      <c r="I54" s="149"/>
      <c r="J54" s="516"/>
      <c r="K54" s="514"/>
      <c r="L54" s="514"/>
    </row>
    <row r="55" spans="1:12" ht="23.25">
      <c r="A55" s="65">
        <v>13</v>
      </c>
      <c r="B55" s="213" t="s">
        <v>477</v>
      </c>
      <c r="C55" s="232" t="s">
        <v>473</v>
      </c>
      <c r="D55" s="214" t="s">
        <v>474</v>
      </c>
      <c r="E55" s="1201" t="s">
        <v>97</v>
      </c>
      <c r="F55" s="820">
        <v>3000000</v>
      </c>
      <c r="G55" s="819">
        <v>3000000</v>
      </c>
      <c r="H55" s="819">
        <v>3000000</v>
      </c>
      <c r="I55" s="1448">
        <v>3000000</v>
      </c>
      <c r="J55" s="192" t="s">
        <v>839</v>
      </c>
      <c r="K55" s="191" t="s">
        <v>898</v>
      </c>
      <c r="L55" s="191" t="s">
        <v>711</v>
      </c>
    </row>
    <row r="56" spans="1:12" ht="23.25">
      <c r="A56" s="67"/>
      <c r="B56" s="88"/>
      <c r="C56" s="233" t="s">
        <v>475</v>
      </c>
      <c r="D56" s="223" t="s">
        <v>476</v>
      </c>
      <c r="E56" s="1202"/>
      <c r="F56" s="835"/>
      <c r="G56" s="116"/>
      <c r="H56" s="116"/>
      <c r="I56" s="1386"/>
      <c r="J56" s="196" t="s">
        <v>768</v>
      </c>
      <c r="K56" s="197" t="s">
        <v>475</v>
      </c>
      <c r="L56" s="197"/>
    </row>
    <row r="57" spans="1:12" ht="19.5">
      <c r="A57" s="514"/>
      <c r="B57" s="514"/>
      <c r="C57" s="517"/>
      <c r="D57" s="146"/>
      <c r="E57" s="1203"/>
      <c r="F57" s="826"/>
      <c r="G57" s="149"/>
      <c r="H57" s="149"/>
      <c r="I57" s="1385"/>
      <c r="J57" s="515"/>
      <c r="K57" s="514"/>
      <c r="L57" s="514"/>
    </row>
    <row r="58" spans="1:12" ht="23.25">
      <c r="A58" s="65">
        <v>14</v>
      </c>
      <c r="B58" s="220" t="s">
        <v>1943</v>
      </c>
      <c r="C58" s="214" t="s">
        <v>452</v>
      </c>
      <c r="D58" s="510" t="s">
        <v>459</v>
      </c>
      <c r="E58" s="1191" t="s">
        <v>97</v>
      </c>
      <c r="F58" s="836">
        <v>5000000</v>
      </c>
      <c r="G58" s="839">
        <v>5000000</v>
      </c>
      <c r="H58" s="836">
        <v>5000000</v>
      </c>
      <c r="I58" s="839">
        <v>5000000</v>
      </c>
      <c r="J58" s="191" t="s">
        <v>839</v>
      </c>
      <c r="K58" s="192" t="s">
        <v>898</v>
      </c>
      <c r="L58" s="191" t="s">
        <v>711</v>
      </c>
    </row>
    <row r="59" spans="1:12" ht="23.25">
      <c r="A59" s="67"/>
      <c r="B59" s="222" t="s">
        <v>1944</v>
      </c>
      <c r="C59" s="223" t="s">
        <v>450</v>
      </c>
      <c r="D59" s="69"/>
      <c r="E59" s="949"/>
      <c r="F59" s="813"/>
      <c r="G59" s="815"/>
      <c r="H59" s="813"/>
      <c r="I59" s="815"/>
      <c r="J59" s="197" t="s">
        <v>768</v>
      </c>
      <c r="K59" s="196" t="s">
        <v>475</v>
      </c>
      <c r="L59" s="197"/>
    </row>
    <row r="60" spans="1:12" ht="21.75">
      <c r="A60" s="514"/>
      <c r="B60" s="203" t="s">
        <v>1945</v>
      </c>
      <c r="C60" s="146"/>
      <c r="D60" s="203"/>
      <c r="E60" s="950"/>
      <c r="F60" s="816"/>
      <c r="G60" s="149"/>
      <c r="H60" s="816"/>
      <c r="I60" s="149"/>
      <c r="J60" s="202"/>
      <c r="K60" s="203"/>
      <c r="L60" s="202"/>
    </row>
    <row r="64" spans="1:12" ht="23.25">
      <c r="L64" s="1573">
        <v>148</v>
      </c>
    </row>
    <row r="66" spans="1:25" ht="21" customHeight="1">
      <c r="A66" s="179"/>
      <c r="B66" s="179"/>
      <c r="C66" s="179"/>
      <c r="D66" s="180" t="s">
        <v>278</v>
      </c>
      <c r="E66" s="1905" t="s">
        <v>279</v>
      </c>
      <c r="F66" s="1906"/>
      <c r="G66" s="1906"/>
      <c r="H66" s="1906"/>
      <c r="I66" s="1907"/>
      <c r="J66" s="180" t="s">
        <v>281</v>
      </c>
      <c r="K66" s="180" t="s">
        <v>283</v>
      </c>
      <c r="L66" s="181" t="s">
        <v>721</v>
      </c>
    </row>
    <row r="67" spans="1:25" ht="24">
      <c r="A67" s="182" t="s">
        <v>276</v>
      </c>
      <c r="B67" s="182" t="s">
        <v>95</v>
      </c>
      <c r="C67" s="182" t="s">
        <v>277</v>
      </c>
      <c r="D67" s="183" t="s">
        <v>286</v>
      </c>
      <c r="E67" s="808">
        <v>2561</v>
      </c>
      <c r="F67" s="808">
        <v>2562</v>
      </c>
      <c r="G67" s="808">
        <v>2563</v>
      </c>
      <c r="H67" s="808">
        <v>2564</v>
      </c>
      <c r="I67" s="808">
        <v>2565</v>
      </c>
      <c r="J67" s="182" t="s">
        <v>282</v>
      </c>
      <c r="K67" s="182" t="s">
        <v>284</v>
      </c>
      <c r="L67" s="183" t="s">
        <v>329</v>
      </c>
    </row>
    <row r="68" spans="1:25" ht="24">
      <c r="A68" s="182"/>
      <c r="B68" s="182"/>
      <c r="C68" s="182"/>
      <c r="D68" s="183" t="s">
        <v>287</v>
      </c>
      <c r="E68" s="809" t="s">
        <v>280</v>
      </c>
      <c r="F68" s="809" t="s">
        <v>280</v>
      </c>
      <c r="G68" s="809" t="s">
        <v>280</v>
      </c>
      <c r="H68" s="809" t="s">
        <v>280</v>
      </c>
      <c r="I68" s="810" t="s">
        <v>280</v>
      </c>
      <c r="J68" s="182"/>
      <c r="K68" s="182"/>
      <c r="L68" s="183" t="s">
        <v>330</v>
      </c>
    </row>
    <row r="69" spans="1:25" ht="23.25">
      <c r="A69" s="65">
        <v>15</v>
      </c>
      <c r="B69" s="220" t="s">
        <v>1919</v>
      </c>
      <c r="C69" s="214" t="s">
        <v>452</v>
      </c>
      <c r="D69" s="509" t="s">
        <v>1940</v>
      </c>
      <c r="E69" s="811" t="s">
        <v>97</v>
      </c>
      <c r="F69" s="812">
        <v>5000000</v>
      </c>
      <c r="G69" s="811">
        <v>5000000</v>
      </c>
      <c r="H69" s="812">
        <v>5000000</v>
      </c>
      <c r="I69" s="811">
        <v>5000000</v>
      </c>
      <c r="J69" s="191" t="s">
        <v>839</v>
      </c>
      <c r="K69" s="192" t="s">
        <v>898</v>
      </c>
      <c r="L69" s="45" t="s">
        <v>711</v>
      </c>
    </row>
    <row r="70" spans="1:25" ht="24">
      <c r="A70" s="67"/>
      <c r="B70" s="222" t="s">
        <v>1938</v>
      </c>
      <c r="C70" s="223" t="s">
        <v>450</v>
      </c>
      <c r="D70" s="69" t="s">
        <v>1941</v>
      </c>
      <c r="E70" s="815"/>
      <c r="F70" s="813"/>
      <c r="G70" s="815"/>
      <c r="H70" s="813"/>
      <c r="I70" s="815"/>
      <c r="J70" s="197" t="s">
        <v>768</v>
      </c>
      <c r="K70" s="196" t="s">
        <v>475</v>
      </c>
      <c r="L70" s="46"/>
      <c r="M70" s="204">
        <v>130</v>
      </c>
      <c r="O70" s="508" t="s">
        <v>26</v>
      </c>
      <c r="P70" s="497" t="s">
        <v>97</v>
      </c>
      <c r="Q70" s="498" t="s">
        <v>97</v>
      </c>
      <c r="R70" s="499" t="s">
        <v>97</v>
      </c>
      <c r="S70" s="511" t="e">
        <f>SUM(E185:E186,E183,E181,E179,E176,E173,E137,#REF!,E113,E29,#REF!,E27,E25,E16,E13)</f>
        <v>#REF!</v>
      </c>
      <c r="T70" s="511" t="e">
        <f>SUM(F185:F186,F183,F181,F179,F176,F173,F137,#REF!,F113,F29,#REF!,F27,F25,F16,F13)</f>
        <v>#REF!</v>
      </c>
      <c r="U70" s="511" t="e">
        <f>SUM(G185:G186,G183,G181,G179,G176,G173,G137,#REF!,G113,G29,#REF!,G27,G25,G16,G13)</f>
        <v>#REF!</v>
      </c>
      <c r="V70" s="511" t="e">
        <f>SUM(H185:H186,H183,H181,H179,H176,H173,H137,#REF!,H113,H29,#REF!,H27,H25,H16,H13)</f>
        <v>#REF!</v>
      </c>
      <c r="W70" s="497" t="s">
        <v>97</v>
      </c>
      <c r="X70" s="498" t="s">
        <v>97</v>
      </c>
      <c r="Y70" s="499" t="s">
        <v>97</v>
      </c>
    </row>
    <row r="71" spans="1:25" ht="21.75">
      <c r="A71" s="514"/>
      <c r="B71" s="203" t="s">
        <v>1939</v>
      </c>
      <c r="C71" s="146"/>
      <c r="D71" s="203" t="s">
        <v>1942</v>
      </c>
      <c r="E71" s="149"/>
      <c r="F71" s="816"/>
      <c r="G71" s="149"/>
      <c r="H71" s="816"/>
      <c r="I71" s="149"/>
      <c r="J71" s="202"/>
      <c r="K71" s="203"/>
      <c r="L71" s="202"/>
    </row>
    <row r="72" spans="1:25" ht="23.25">
      <c r="A72" s="65">
        <v>16</v>
      </c>
      <c r="B72" s="220" t="s">
        <v>1920</v>
      </c>
      <c r="C72" s="214" t="s">
        <v>1927</v>
      </c>
      <c r="D72" s="509" t="s">
        <v>708</v>
      </c>
      <c r="E72" s="811" t="s">
        <v>97</v>
      </c>
      <c r="F72" s="819">
        <v>3000000</v>
      </c>
      <c r="G72" s="819">
        <v>3000000</v>
      </c>
      <c r="H72" s="819">
        <v>3000000</v>
      </c>
      <c r="I72" s="819">
        <v>3000000</v>
      </c>
      <c r="J72" s="191" t="s">
        <v>839</v>
      </c>
      <c r="K72" s="192" t="s">
        <v>898</v>
      </c>
      <c r="L72" s="45" t="s">
        <v>711</v>
      </c>
    </row>
    <row r="73" spans="1:25" ht="23.25">
      <c r="A73" s="67"/>
      <c r="B73" s="222" t="s">
        <v>1921</v>
      </c>
      <c r="C73" s="223" t="s">
        <v>486</v>
      </c>
      <c r="D73" s="68" t="s">
        <v>3273</v>
      </c>
      <c r="E73" s="815"/>
      <c r="F73" s="116"/>
      <c r="G73" s="116"/>
      <c r="H73" s="116"/>
      <c r="I73" s="116"/>
      <c r="J73" s="197" t="s">
        <v>768</v>
      </c>
      <c r="K73" s="196" t="s">
        <v>475</v>
      </c>
      <c r="L73" s="46"/>
    </row>
    <row r="74" spans="1:25" ht="18.75" customHeight="1">
      <c r="A74" s="67"/>
      <c r="B74" s="222" t="s">
        <v>1922</v>
      </c>
      <c r="C74" s="223"/>
      <c r="D74" s="68"/>
      <c r="E74" s="815"/>
      <c r="F74" s="149"/>
      <c r="G74" s="149"/>
      <c r="H74" s="149"/>
      <c r="I74" s="149"/>
      <c r="J74" s="197"/>
      <c r="K74" s="196"/>
      <c r="L74" s="46"/>
    </row>
    <row r="75" spans="1:25" ht="23.25">
      <c r="A75" s="65">
        <v>17</v>
      </c>
      <c r="B75" s="220" t="s">
        <v>485</v>
      </c>
      <c r="C75" s="97" t="s">
        <v>473</v>
      </c>
      <c r="D75" s="509" t="s">
        <v>480</v>
      </c>
      <c r="E75" s="811" t="s">
        <v>97</v>
      </c>
      <c r="F75" s="819">
        <v>3000000</v>
      </c>
      <c r="G75" s="819">
        <v>3000000</v>
      </c>
      <c r="H75" s="820">
        <v>3000000</v>
      </c>
      <c r="I75" s="820">
        <v>3000000</v>
      </c>
      <c r="J75" s="191" t="s">
        <v>839</v>
      </c>
      <c r="K75" s="192" t="s">
        <v>894</v>
      </c>
      <c r="L75" s="45" t="s">
        <v>711</v>
      </c>
    </row>
    <row r="76" spans="1:25" ht="23.25">
      <c r="A76" s="70"/>
      <c r="B76" s="512"/>
      <c r="C76" s="94" t="s">
        <v>901</v>
      </c>
      <c r="D76" s="1186"/>
      <c r="E76" s="149"/>
      <c r="F76" s="821"/>
      <c r="G76" s="821"/>
      <c r="H76" s="822"/>
      <c r="I76" s="822"/>
      <c r="J76" s="202" t="s">
        <v>768</v>
      </c>
      <c r="K76" s="203" t="s">
        <v>471</v>
      </c>
      <c r="L76" s="143"/>
    </row>
    <row r="77" spans="1:25" ht="24" customHeight="1">
      <c r="A77" s="65">
        <v>18</v>
      </c>
      <c r="B77" s="220" t="s">
        <v>481</v>
      </c>
      <c r="C77" s="214" t="s">
        <v>452</v>
      </c>
      <c r="D77" s="509" t="s">
        <v>449</v>
      </c>
      <c r="E77" s="811" t="s">
        <v>97</v>
      </c>
      <c r="F77" s="812">
        <v>10000000</v>
      </c>
      <c r="G77" s="811">
        <v>10000000</v>
      </c>
      <c r="H77" s="812">
        <v>10000000</v>
      </c>
      <c r="I77" s="811">
        <v>10000000</v>
      </c>
      <c r="J77" s="191" t="s">
        <v>839</v>
      </c>
      <c r="K77" s="192" t="s">
        <v>894</v>
      </c>
      <c r="L77" s="45" t="s">
        <v>711</v>
      </c>
      <c r="M77" s="513"/>
      <c r="N77" s="513"/>
      <c r="O77" s="513"/>
    </row>
    <row r="78" spans="1:25" ht="24" customHeight="1">
      <c r="A78" s="70"/>
      <c r="B78" s="224" t="s">
        <v>487</v>
      </c>
      <c r="C78" s="218" t="s">
        <v>450</v>
      </c>
      <c r="D78" s="1186" t="s">
        <v>488</v>
      </c>
      <c r="E78" s="149"/>
      <c r="F78" s="816"/>
      <c r="G78" s="149"/>
      <c r="H78" s="816"/>
      <c r="I78" s="149"/>
      <c r="J78" s="202" t="s">
        <v>768</v>
      </c>
      <c r="K78" s="203" t="s">
        <v>471</v>
      </c>
      <c r="L78" s="143"/>
      <c r="M78" s="513"/>
      <c r="N78" s="513"/>
      <c r="O78" s="513"/>
    </row>
    <row r="79" spans="1:25" ht="24" customHeight="1">
      <c r="A79" s="65">
        <v>19</v>
      </c>
      <c r="B79" s="186" t="s">
        <v>2028</v>
      </c>
      <c r="C79" s="230" t="s">
        <v>473</v>
      </c>
      <c r="D79" s="509" t="s">
        <v>480</v>
      </c>
      <c r="E79" s="811" t="s">
        <v>97</v>
      </c>
      <c r="F79" s="811">
        <v>2000000</v>
      </c>
      <c r="G79" s="811">
        <v>2000000</v>
      </c>
      <c r="H79" s="827">
        <v>2000000</v>
      </c>
      <c r="I79" s="811">
        <v>2000000</v>
      </c>
      <c r="J79" s="191" t="s">
        <v>839</v>
      </c>
      <c r="K79" s="192" t="s">
        <v>894</v>
      </c>
      <c r="L79" s="45" t="s">
        <v>711</v>
      </c>
      <c r="M79" s="513"/>
      <c r="N79" s="513"/>
      <c r="O79" s="513"/>
    </row>
    <row r="80" spans="1:25" ht="24" customHeight="1">
      <c r="A80" s="67"/>
      <c r="B80" s="445"/>
      <c r="C80" s="55" t="s">
        <v>901</v>
      </c>
      <c r="D80" s="68"/>
      <c r="E80" s="815"/>
      <c r="F80" s="813"/>
      <c r="G80" s="815"/>
      <c r="H80" s="813"/>
      <c r="I80" s="815"/>
      <c r="J80" s="197" t="s">
        <v>768</v>
      </c>
      <c r="K80" s="196" t="s">
        <v>471</v>
      </c>
      <c r="L80" s="46"/>
      <c r="M80" s="513"/>
      <c r="N80" s="513"/>
      <c r="O80" s="513"/>
    </row>
    <row r="81" spans="1:15" ht="24" customHeight="1">
      <c r="A81" s="637"/>
      <c r="B81" s="129"/>
      <c r="C81" s="638"/>
      <c r="D81" s="129"/>
      <c r="E81" s="831"/>
      <c r="F81" s="830"/>
      <c r="G81" s="831"/>
      <c r="H81" s="830"/>
      <c r="I81" s="831"/>
      <c r="J81" s="638"/>
      <c r="K81" s="129"/>
      <c r="L81" s="639"/>
      <c r="M81" s="513"/>
      <c r="N81" s="513"/>
      <c r="O81" s="513"/>
    </row>
    <row r="82" spans="1:15" ht="24" customHeight="1">
      <c r="A82" s="78">
        <v>20</v>
      </c>
      <c r="B82" s="110" t="s">
        <v>2145</v>
      </c>
      <c r="C82" s="100" t="s">
        <v>446</v>
      </c>
      <c r="D82" s="100" t="s">
        <v>2150</v>
      </c>
      <c r="E82" s="827"/>
      <c r="F82" s="819">
        <v>3000000</v>
      </c>
      <c r="G82" s="819">
        <v>3000000</v>
      </c>
      <c r="H82" s="819">
        <v>3000000</v>
      </c>
      <c r="I82" s="819">
        <v>3000000</v>
      </c>
      <c r="J82" s="209" t="s">
        <v>820</v>
      </c>
      <c r="K82" s="209" t="s">
        <v>2151</v>
      </c>
      <c r="L82" s="191" t="s">
        <v>711</v>
      </c>
      <c r="M82" s="513"/>
      <c r="N82" s="513"/>
      <c r="O82" s="513"/>
    </row>
    <row r="83" spans="1:15" ht="24" customHeight="1">
      <c r="A83" s="79"/>
      <c r="B83" s="53" t="s">
        <v>2154</v>
      </c>
      <c r="C83" s="41" t="s">
        <v>2153</v>
      </c>
      <c r="D83" s="41" t="s">
        <v>326</v>
      </c>
      <c r="E83" s="828"/>
      <c r="F83" s="116"/>
      <c r="G83" s="116"/>
      <c r="H83" s="116"/>
      <c r="I83" s="116"/>
      <c r="J83" s="49" t="s">
        <v>768</v>
      </c>
      <c r="K83" s="49" t="s">
        <v>2152</v>
      </c>
      <c r="L83" s="197"/>
      <c r="M83" s="513"/>
      <c r="N83" s="513"/>
      <c r="O83" s="513"/>
    </row>
    <row r="84" spans="1:15" ht="24" customHeight="1">
      <c r="A84" s="80"/>
      <c r="B84" s="54"/>
      <c r="C84" s="42" t="s">
        <v>1183</v>
      </c>
      <c r="D84" s="42" t="s">
        <v>2146</v>
      </c>
      <c r="E84" s="826"/>
      <c r="F84" s="149"/>
      <c r="G84" s="149"/>
      <c r="H84" s="149"/>
      <c r="I84" s="149"/>
      <c r="J84" s="212"/>
      <c r="K84" s="212"/>
      <c r="L84" s="202"/>
      <c r="M84" s="513"/>
      <c r="N84" s="513"/>
      <c r="O84" s="513"/>
    </row>
    <row r="85" spans="1:15" ht="24" customHeight="1">
      <c r="A85" s="1635"/>
      <c r="B85" s="43"/>
      <c r="C85" s="51"/>
      <c r="D85" s="51"/>
      <c r="E85" s="813"/>
      <c r="F85" s="813"/>
      <c r="G85" s="813"/>
      <c r="H85" s="813"/>
      <c r="I85" s="813"/>
      <c r="J85" s="196"/>
      <c r="K85" s="196"/>
      <c r="L85" s="196"/>
      <c r="M85" s="513"/>
      <c r="N85" s="513"/>
      <c r="O85" s="513"/>
    </row>
    <row r="86" spans="1:15" ht="24" customHeight="1">
      <c r="M86" s="513"/>
      <c r="N86" s="513"/>
      <c r="O86" s="513"/>
    </row>
    <row r="87" spans="1:15" ht="24" customHeight="1">
      <c r="L87" s="1573">
        <v>149</v>
      </c>
      <c r="M87" s="513"/>
      <c r="N87" s="513"/>
      <c r="O87" s="513"/>
    </row>
    <row r="88" spans="1:15" ht="24" customHeight="1">
      <c r="A88" s="179"/>
      <c r="B88" s="179"/>
      <c r="C88" s="179"/>
      <c r="D88" s="180" t="s">
        <v>278</v>
      </c>
      <c r="E88" s="1905" t="s">
        <v>279</v>
      </c>
      <c r="F88" s="1906"/>
      <c r="G88" s="1906"/>
      <c r="H88" s="1906"/>
      <c r="I88" s="1907"/>
      <c r="J88" s="180" t="s">
        <v>281</v>
      </c>
      <c r="K88" s="180" t="s">
        <v>283</v>
      </c>
      <c r="L88" s="181" t="s">
        <v>721</v>
      </c>
      <c r="M88" s="513"/>
      <c r="N88" s="513"/>
      <c r="O88" s="513"/>
    </row>
    <row r="89" spans="1:15" ht="24" customHeight="1">
      <c r="A89" s="182" t="s">
        <v>276</v>
      </c>
      <c r="B89" s="182" t="s">
        <v>95</v>
      </c>
      <c r="C89" s="182" t="s">
        <v>277</v>
      </c>
      <c r="D89" s="183" t="s">
        <v>286</v>
      </c>
      <c r="E89" s="808">
        <v>2561</v>
      </c>
      <c r="F89" s="808">
        <v>2562</v>
      </c>
      <c r="G89" s="808">
        <v>2563</v>
      </c>
      <c r="H89" s="808">
        <v>2564</v>
      </c>
      <c r="I89" s="808">
        <v>2565</v>
      </c>
      <c r="J89" s="182" t="s">
        <v>282</v>
      </c>
      <c r="K89" s="182" t="s">
        <v>284</v>
      </c>
      <c r="L89" s="183" t="s">
        <v>329</v>
      </c>
      <c r="M89" s="513"/>
      <c r="N89" s="513"/>
      <c r="O89" s="513"/>
    </row>
    <row r="90" spans="1:15" ht="24" customHeight="1">
      <c r="A90" s="182"/>
      <c r="B90" s="182"/>
      <c r="C90" s="182"/>
      <c r="D90" s="183" t="s">
        <v>287</v>
      </c>
      <c r="E90" s="809" t="s">
        <v>280</v>
      </c>
      <c r="F90" s="809" t="s">
        <v>280</v>
      </c>
      <c r="G90" s="809" t="s">
        <v>280</v>
      </c>
      <c r="H90" s="809" t="s">
        <v>280</v>
      </c>
      <c r="I90" s="810" t="s">
        <v>280</v>
      </c>
      <c r="J90" s="182"/>
      <c r="K90" s="182"/>
      <c r="L90" s="183" t="s">
        <v>330</v>
      </c>
      <c r="M90" s="513"/>
      <c r="N90" s="513"/>
      <c r="O90" s="513"/>
    </row>
    <row r="91" spans="1:15" ht="21.75">
      <c r="A91" s="45">
        <v>21</v>
      </c>
      <c r="B91" s="58" t="s">
        <v>2427</v>
      </c>
      <c r="C91" s="100" t="s">
        <v>850</v>
      </c>
      <c r="D91" s="105" t="s">
        <v>2170</v>
      </c>
      <c r="E91" s="1191" t="s">
        <v>97</v>
      </c>
      <c r="F91" s="812">
        <v>3000000</v>
      </c>
      <c r="G91" s="811">
        <v>3000000</v>
      </c>
      <c r="H91" s="812">
        <v>3000000</v>
      </c>
      <c r="I91" s="811">
        <v>3000000</v>
      </c>
      <c r="J91" s="192" t="s">
        <v>803</v>
      </c>
      <c r="K91" s="191" t="s">
        <v>852</v>
      </c>
      <c r="L91" s="45" t="s">
        <v>711</v>
      </c>
    </row>
    <row r="92" spans="1:15" ht="21.75">
      <c r="A92" s="46"/>
      <c r="B92" s="43" t="s">
        <v>2426</v>
      </c>
      <c r="C92" s="41" t="s">
        <v>2160</v>
      </c>
      <c r="D92" s="112" t="s">
        <v>2171</v>
      </c>
      <c r="E92" s="949"/>
      <c r="F92" s="813"/>
      <c r="G92" s="815"/>
      <c r="H92" s="813"/>
      <c r="I92" s="815"/>
      <c r="J92" s="196" t="s">
        <v>526</v>
      </c>
      <c r="K92" s="197" t="s">
        <v>853</v>
      </c>
      <c r="L92" s="197"/>
    </row>
    <row r="93" spans="1:15" ht="21.75">
      <c r="A93" s="143"/>
      <c r="B93" s="738"/>
      <c r="C93" s="202" t="s">
        <v>855</v>
      </c>
      <c r="D93" s="685"/>
      <c r="E93" s="950"/>
      <c r="F93" s="816"/>
      <c r="G93" s="149"/>
      <c r="H93" s="816"/>
      <c r="I93" s="149"/>
      <c r="J93" s="203" t="s">
        <v>2159</v>
      </c>
      <c r="K93" s="202" t="s">
        <v>854</v>
      </c>
      <c r="L93" s="202"/>
    </row>
    <row r="94" spans="1:15" ht="21.75">
      <c r="A94" s="45">
        <v>22</v>
      </c>
      <c r="B94" s="58" t="s">
        <v>2219</v>
      </c>
      <c r="C94" s="100" t="s">
        <v>850</v>
      </c>
      <c r="D94" s="105" t="s">
        <v>2170</v>
      </c>
      <c r="E94" s="1191" t="s">
        <v>97</v>
      </c>
      <c r="F94" s="812">
        <v>3000000</v>
      </c>
      <c r="G94" s="811">
        <v>3000000</v>
      </c>
      <c r="H94" s="812">
        <v>3000000</v>
      </c>
      <c r="I94" s="811">
        <v>3000000</v>
      </c>
      <c r="J94" s="192" t="s">
        <v>803</v>
      </c>
      <c r="K94" s="191" t="s">
        <v>852</v>
      </c>
      <c r="L94" s="45" t="s">
        <v>711</v>
      </c>
    </row>
    <row r="95" spans="1:15" ht="21.75">
      <c r="A95" s="46"/>
      <c r="B95" s="43" t="s">
        <v>2425</v>
      </c>
      <c r="C95" s="41" t="s">
        <v>2160</v>
      </c>
      <c r="D95" s="112" t="s">
        <v>2171</v>
      </c>
      <c r="E95" s="949"/>
      <c r="F95" s="813"/>
      <c r="G95" s="815"/>
      <c r="H95" s="813"/>
      <c r="I95" s="815"/>
      <c r="J95" s="196" t="s">
        <v>526</v>
      </c>
      <c r="K95" s="197" t="s">
        <v>853</v>
      </c>
      <c r="L95" s="197"/>
    </row>
    <row r="96" spans="1:15" ht="21.75">
      <c r="A96" s="143"/>
      <c r="B96" s="738"/>
      <c r="C96" s="202" t="s">
        <v>855</v>
      </c>
      <c r="D96" s="685" t="s">
        <v>115</v>
      </c>
      <c r="E96" s="950"/>
      <c r="F96" s="816"/>
      <c r="G96" s="149"/>
      <c r="H96" s="816"/>
      <c r="I96" s="149"/>
      <c r="J96" s="203" t="s">
        <v>2159</v>
      </c>
      <c r="K96" s="202" t="s">
        <v>854</v>
      </c>
      <c r="L96" s="202"/>
    </row>
    <row r="97" spans="1:13" ht="21.75">
      <c r="A97" s="45">
        <v>23</v>
      </c>
      <c r="B97" s="58" t="s">
        <v>2219</v>
      </c>
      <c r="C97" s="100" t="s">
        <v>850</v>
      </c>
      <c r="D97" s="105" t="s">
        <v>2170</v>
      </c>
      <c r="E97" s="1191" t="s">
        <v>97</v>
      </c>
      <c r="F97" s="812">
        <v>3000000</v>
      </c>
      <c r="G97" s="811">
        <v>3000000</v>
      </c>
      <c r="H97" s="812">
        <v>3000000</v>
      </c>
      <c r="I97" s="811">
        <v>3000000</v>
      </c>
      <c r="J97" s="192" t="s">
        <v>803</v>
      </c>
      <c r="K97" s="191" t="s">
        <v>852</v>
      </c>
      <c r="L97" s="45" t="s">
        <v>711</v>
      </c>
    </row>
    <row r="98" spans="1:13" ht="24">
      <c r="A98" s="46"/>
      <c r="B98" s="678" t="s">
        <v>2428</v>
      </c>
      <c r="C98" s="41" t="s">
        <v>2160</v>
      </c>
      <c r="D98" s="112" t="s">
        <v>2171</v>
      </c>
      <c r="E98" s="949"/>
      <c r="F98" s="813"/>
      <c r="G98" s="815"/>
      <c r="H98" s="813"/>
      <c r="I98" s="815"/>
      <c r="J98" s="196" t="s">
        <v>526</v>
      </c>
      <c r="K98" s="197" t="s">
        <v>853</v>
      </c>
      <c r="L98" s="197"/>
      <c r="M98" s="499" t="s">
        <v>97</v>
      </c>
    </row>
    <row r="99" spans="1:13" ht="21.75">
      <c r="A99" s="143"/>
      <c r="B99" s="738" t="s">
        <v>2321</v>
      </c>
      <c r="C99" s="202" t="s">
        <v>855</v>
      </c>
      <c r="D99" s="685"/>
      <c r="E99" s="950"/>
      <c r="F99" s="816"/>
      <c r="G99" s="149"/>
      <c r="H99" s="816"/>
      <c r="I99" s="149"/>
      <c r="J99" s="203" t="s">
        <v>2159</v>
      </c>
      <c r="K99" s="202" t="s">
        <v>854</v>
      </c>
      <c r="L99" s="202"/>
    </row>
    <row r="100" spans="1:13" ht="21.75">
      <c r="A100" s="45">
        <v>24</v>
      </c>
      <c r="B100" s="58" t="s">
        <v>2470</v>
      </c>
      <c r="C100" s="100" t="s">
        <v>850</v>
      </c>
      <c r="D100" s="105" t="s">
        <v>2172</v>
      </c>
      <c r="E100" s="1191" t="s">
        <v>97</v>
      </c>
      <c r="F100" s="812">
        <v>5200000</v>
      </c>
      <c r="G100" s="811">
        <v>5200000</v>
      </c>
      <c r="H100" s="812">
        <v>5200000</v>
      </c>
      <c r="I100" s="811">
        <v>5200000</v>
      </c>
      <c r="J100" s="192" t="s">
        <v>803</v>
      </c>
      <c r="K100" s="191" t="s">
        <v>2173</v>
      </c>
      <c r="L100" s="45" t="s">
        <v>711</v>
      </c>
    </row>
    <row r="101" spans="1:13" ht="21.75">
      <c r="A101" s="46"/>
      <c r="B101" s="43" t="s">
        <v>2471</v>
      </c>
      <c r="C101" s="41" t="s">
        <v>2160</v>
      </c>
      <c r="D101" s="112" t="s">
        <v>2174</v>
      </c>
      <c r="E101" s="949"/>
      <c r="F101" s="813"/>
      <c r="G101" s="815"/>
      <c r="H101" s="813"/>
      <c r="I101" s="815"/>
      <c r="J101" s="196" t="s">
        <v>526</v>
      </c>
      <c r="K101" s="197" t="s">
        <v>2086</v>
      </c>
      <c r="L101" s="197"/>
    </row>
    <row r="102" spans="1:13" ht="21.75">
      <c r="A102" s="143"/>
      <c r="B102" s="253"/>
      <c r="C102" s="202" t="s">
        <v>855</v>
      </c>
      <c r="D102" s="106"/>
      <c r="E102" s="950"/>
      <c r="F102" s="816"/>
      <c r="G102" s="149"/>
      <c r="H102" s="816"/>
      <c r="I102" s="149"/>
      <c r="J102" s="203" t="s">
        <v>768</v>
      </c>
      <c r="K102" s="202" t="s">
        <v>2175</v>
      </c>
      <c r="L102" s="202"/>
    </row>
    <row r="103" spans="1:13" ht="21.75">
      <c r="A103" s="743">
        <v>25</v>
      </c>
      <c r="B103" s="58" t="s">
        <v>481</v>
      </c>
      <c r="C103" s="100" t="s">
        <v>2445</v>
      </c>
      <c r="D103" s="105" t="s">
        <v>464</v>
      </c>
      <c r="E103" s="1189" t="s">
        <v>97</v>
      </c>
      <c r="F103" s="832">
        <v>5000000</v>
      </c>
      <c r="G103" s="820">
        <v>5000000</v>
      </c>
      <c r="H103" s="819">
        <v>5000000</v>
      </c>
      <c r="I103" s="819">
        <v>5000000</v>
      </c>
      <c r="J103" s="191" t="s">
        <v>820</v>
      </c>
      <c r="K103" s="192" t="s">
        <v>898</v>
      </c>
      <c r="L103" s="45" t="s">
        <v>711</v>
      </c>
    </row>
    <row r="104" spans="1:13" ht="21.75">
      <c r="A104" s="744"/>
      <c r="B104" s="43" t="s">
        <v>2188</v>
      </c>
      <c r="C104" s="41" t="s">
        <v>2435</v>
      </c>
      <c r="D104" s="112" t="s">
        <v>1941</v>
      </c>
      <c r="E104" s="1187"/>
      <c r="F104" s="833"/>
      <c r="G104" s="835"/>
      <c r="H104" s="116"/>
      <c r="I104" s="116"/>
      <c r="J104" s="197" t="s">
        <v>768</v>
      </c>
      <c r="K104" s="196" t="s">
        <v>475</v>
      </c>
      <c r="L104" s="46"/>
    </row>
    <row r="105" spans="1:13" ht="21.75">
      <c r="A105" s="745"/>
      <c r="B105" s="43"/>
      <c r="C105" s="42"/>
      <c r="D105" s="106" t="s">
        <v>1942</v>
      </c>
      <c r="E105" s="1188"/>
      <c r="F105" s="834"/>
      <c r="G105" s="822"/>
      <c r="H105" s="821"/>
      <c r="I105" s="821"/>
      <c r="J105" s="202"/>
      <c r="K105" s="203"/>
      <c r="L105" s="143"/>
    </row>
    <row r="106" spans="1:13" ht="21.75">
      <c r="A106" s="1537">
        <v>26</v>
      </c>
      <c r="B106" s="230" t="s">
        <v>1923</v>
      </c>
      <c r="C106" s="100" t="s">
        <v>2445</v>
      </c>
      <c r="D106" s="1525" t="s">
        <v>464</v>
      </c>
      <c r="E106" s="1526" t="s">
        <v>97</v>
      </c>
      <c r="F106" s="1511">
        <v>5000000</v>
      </c>
      <c r="G106" s="1527">
        <v>5000000</v>
      </c>
      <c r="H106" s="1512">
        <v>5000000</v>
      </c>
      <c r="I106" s="1512">
        <v>5000000</v>
      </c>
      <c r="J106" s="1513" t="s">
        <v>803</v>
      </c>
      <c r="K106" s="191" t="s">
        <v>898</v>
      </c>
      <c r="L106" s="1514" t="s">
        <v>711</v>
      </c>
    </row>
    <row r="107" spans="1:13" ht="21.75">
      <c r="A107" s="1538"/>
      <c r="B107" s="55" t="s">
        <v>1924</v>
      </c>
      <c r="C107" s="41" t="s">
        <v>2435</v>
      </c>
      <c r="D107" s="1528" t="s">
        <v>1941</v>
      </c>
      <c r="E107" s="1529"/>
      <c r="F107" s="1518"/>
      <c r="G107" s="1530"/>
      <c r="H107" s="1519"/>
      <c r="I107" s="1519"/>
      <c r="J107" s="893" t="s">
        <v>526</v>
      </c>
      <c r="K107" s="197" t="s">
        <v>475</v>
      </c>
      <c r="L107" s="1294"/>
    </row>
    <row r="108" spans="1:13" ht="21.75">
      <c r="A108" s="1539"/>
      <c r="B108" s="1536"/>
      <c r="C108" s="42"/>
      <c r="D108" s="1532" t="s">
        <v>1942</v>
      </c>
      <c r="E108" s="1533"/>
      <c r="F108" s="1523"/>
      <c r="G108" s="1534"/>
      <c r="H108" s="1524"/>
      <c r="I108" s="1524"/>
      <c r="J108" s="1298" t="s">
        <v>768</v>
      </c>
      <c r="K108" s="202"/>
      <c r="L108" s="1295"/>
    </row>
    <row r="109" spans="1:13" ht="23.25">
      <c r="A109" s="728"/>
      <c r="B109" s="43"/>
      <c r="C109" s="196"/>
      <c r="D109" s="112"/>
      <c r="E109" s="833"/>
      <c r="F109" s="833"/>
      <c r="G109" s="833"/>
      <c r="H109" s="833"/>
      <c r="I109" s="833"/>
      <c r="J109" s="196"/>
      <c r="K109" s="196"/>
      <c r="L109" s="1573">
        <v>150</v>
      </c>
    </row>
    <row r="110" spans="1:13" ht="24.75" customHeight="1">
      <c r="E110" s="22"/>
      <c r="F110" s="22"/>
      <c r="G110" s="22"/>
      <c r="H110" s="22"/>
      <c r="I110" s="22"/>
    </row>
    <row r="111" spans="1:13" ht="24">
      <c r="A111" s="179"/>
      <c r="B111" s="179"/>
      <c r="C111" s="179"/>
      <c r="D111" s="180" t="s">
        <v>278</v>
      </c>
      <c r="E111" s="1905" t="s">
        <v>279</v>
      </c>
      <c r="F111" s="1906"/>
      <c r="G111" s="1906"/>
      <c r="H111" s="1906"/>
      <c r="I111" s="1907"/>
      <c r="J111" s="180" t="s">
        <v>281</v>
      </c>
      <c r="K111" s="180" t="s">
        <v>283</v>
      </c>
      <c r="L111" s="181" t="s">
        <v>721</v>
      </c>
    </row>
    <row r="112" spans="1:13" ht="24">
      <c r="A112" s="182" t="s">
        <v>276</v>
      </c>
      <c r="B112" s="182" t="s">
        <v>95</v>
      </c>
      <c r="C112" s="182" t="s">
        <v>277</v>
      </c>
      <c r="D112" s="183" t="s">
        <v>286</v>
      </c>
      <c r="E112" s="808">
        <v>2561</v>
      </c>
      <c r="F112" s="808">
        <v>2562</v>
      </c>
      <c r="G112" s="808">
        <v>2563</v>
      </c>
      <c r="H112" s="808">
        <v>2564</v>
      </c>
      <c r="I112" s="808">
        <v>2565</v>
      </c>
      <c r="J112" s="182" t="s">
        <v>282</v>
      </c>
      <c r="K112" s="182" t="s">
        <v>284</v>
      </c>
      <c r="L112" s="183" t="s">
        <v>329</v>
      </c>
    </row>
    <row r="113" spans="1:12" ht="24">
      <c r="A113" s="182"/>
      <c r="B113" s="182"/>
      <c r="C113" s="182"/>
      <c r="D113" s="183" t="s">
        <v>287</v>
      </c>
      <c r="E113" s="809" t="s">
        <v>280</v>
      </c>
      <c r="F113" s="809" t="s">
        <v>280</v>
      </c>
      <c r="G113" s="809" t="s">
        <v>280</v>
      </c>
      <c r="H113" s="809" t="s">
        <v>280</v>
      </c>
      <c r="I113" s="810" t="s">
        <v>280</v>
      </c>
      <c r="J113" s="182"/>
      <c r="K113" s="182"/>
      <c r="L113" s="183" t="s">
        <v>330</v>
      </c>
    </row>
    <row r="114" spans="1:12" ht="21.75">
      <c r="A114" s="743">
        <v>27</v>
      </c>
      <c r="B114" s="1507" t="s">
        <v>3979</v>
      </c>
      <c r="C114" s="1508" t="s">
        <v>850</v>
      </c>
      <c r="D114" s="1525" t="s">
        <v>3252</v>
      </c>
      <c r="E114" s="1526" t="s">
        <v>97</v>
      </c>
      <c r="F114" s="1640">
        <v>21000000</v>
      </c>
      <c r="G114" s="1641">
        <v>21000000</v>
      </c>
      <c r="H114" s="1642">
        <v>21000000</v>
      </c>
      <c r="I114" s="1642">
        <v>21000000</v>
      </c>
      <c r="J114" s="1513" t="s">
        <v>803</v>
      </c>
      <c r="K114" s="1507" t="s">
        <v>2173</v>
      </c>
      <c r="L114" s="1514" t="s">
        <v>711</v>
      </c>
    </row>
    <row r="115" spans="1:12" ht="21.75">
      <c r="A115" s="744"/>
      <c r="B115" s="1535"/>
      <c r="C115" s="1515" t="s">
        <v>2160</v>
      </c>
      <c r="D115" s="1528" t="s">
        <v>3254</v>
      </c>
      <c r="E115" s="1529"/>
      <c r="F115" s="1643"/>
      <c r="G115" s="1644"/>
      <c r="H115" s="1645"/>
      <c r="I115" s="1645"/>
      <c r="J115" s="893" t="s">
        <v>526</v>
      </c>
      <c r="K115" s="1297" t="s">
        <v>2086</v>
      </c>
      <c r="L115" s="1294"/>
    </row>
    <row r="116" spans="1:12" ht="21.75">
      <c r="A116" s="745"/>
      <c r="B116" s="1536"/>
      <c r="C116" s="1299" t="s">
        <v>855</v>
      </c>
      <c r="D116" s="1532"/>
      <c r="E116" s="1533"/>
      <c r="F116" s="1646"/>
      <c r="G116" s="1647"/>
      <c r="H116" s="1648"/>
      <c r="I116" s="1648"/>
      <c r="J116" s="1298" t="s">
        <v>768</v>
      </c>
      <c r="K116" s="1299" t="s">
        <v>2175</v>
      </c>
      <c r="L116" s="1295"/>
    </row>
    <row r="117" spans="1:12" ht="21.75">
      <c r="A117" s="743">
        <v>28</v>
      </c>
      <c r="B117" s="1090" t="s">
        <v>3249</v>
      </c>
      <c r="C117" s="1508" t="s">
        <v>850</v>
      </c>
      <c r="D117" s="1525" t="s">
        <v>3253</v>
      </c>
      <c r="E117" s="1526" t="s">
        <v>97</v>
      </c>
      <c r="F117" s="1640">
        <v>18000000</v>
      </c>
      <c r="G117" s="1642">
        <v>18000000</v>
      </c>
      <c r="H117" s="1640">
        <v>18000000</v>
      </c>
      <c r="I117" s="1642">
        <v>18000000</v>
      </c>
      <c r="J117" s="1513" t="s">
        <v>803</v>
      </c>
      <c r="K117" s="1507" t="s">
        <v>2173</v>
      </c>
      <c r="L117" s="1514" t="s">
        <v>711</v>
      </c>
    </row>
    <row r="118" spans="1:12" ht="21.75">
      <c r="A118" s="744"/>
      <c r="B118" s="1090" t="s">
        <v>3250</v>
      </c>
      <c r="C118" s="1515" t="s">
        <v>2160</v>
      </c>
      <c r="D118" s="1528" t="s">
        <v>3910</v>
      </c>
      <c r="E118" s="1529"/>
      <c r="F118" s="1643"/>
      <c r="G118" s="1645"/>
      <c r="H118" s="1643"/>
      <c r="I118" s="1645"/>
      <c r="J118" s="893" t="s">
        <v>526</v>
      </c>
      <c r="K118" s="1297" t="s">
        <v>2086</v>
      </c>
      <c r="L118" s="1294"/>
    </row>
    <row r="119" spans="1:12" ht="21.75">
      <c r="A119" s="745"/>
      <c r="B119" s="1531" t="s">
        <v>3251</v>
      </c>
      <c r="C119" s="1299" t="s">
        <v>855</v>
      </c>
      <c r="D119" s="1532"/>
      <c r="E119" s="1533"/>
      <c r="F119" s="1646"/>
      <c r="G119" s="1648"/>
      <c r="H119" s="1646"/>
      <c r="I119" s="1648"/>
      <c r="J119" s="1298" t="s">
        <v>768</v>
      </c>
      <c r="K119" s="1299" t="s">
        <v>2175</v>
      </c>
      <c r="L119" s="1295"/>
    </row>
    <row r="120" spans="1:12" ht="21.75">
      <c r="A120" s="743">
        <v>29</v>
      </c>
      <c r="B120" s="204" t="s">
        <v>3255</v>
      </c>
      <c r="C120" s="100" t="s">
        <v>850</v>
      </c>
      <c r="D120" s="105" t="s">
        <v>765</v>
      </c>
      <c r="E120" s="1189" t="s">
        <v>97</v>
      </c>
      <c r="F120" s="832">
        <v>5000000</v>
      </c>
      <c r="G120" s="820">
        <v>5000000</v>
      </c>
      <c r="H120" s="819">
        <v>5000000</v>
      </c>
      <c r="I120" s="819">
        <v>5000000</v>
      </c>
      <c r="J120" s="192" t="s">
        <v>803</v>
      </c>
      <c r="K120" s="191" t="s">
        <v>2173</v>
      </c>
      <c r="L120" s="45" t="s">
        <v>711</v>
      </c>
    </row>
    <row r="121" spans="1:12" ht="21.75">
      <c r="A121" s="744"/>
      <c r="B121" s="197" t="s">
        <v>3256</v>
      </c>
      <c r="C121" s="41" t="s">
        <v>2160</v>
      </c>
      <c r="D121" s="112" t="s">
        <v>3258</v>
      </c>
      <c r="E121" s="1187"/>
      <c r="F121" s="833"/>
      <c r="G121" s="835"/>
      <c r="H121" s="116"/>
      <c r="I121" s="116"/>
      <c r="J121" s="196" t="s">
        <v>526</v>
      </c>
      <c r="K121" s="197" t="s">
        <v>2086</v>
      </c>
      <c r="L121" s="46"/>
    </row>
    <row r="122" spans="1:12" ht="21.75">
      <c r="A122" s="745"/>
      <c r="B122" s="54" t="s">
        <v>3257</v>
      </c>
      <c r="C122" s="202" t="s">
        <v>855</v>
      </c>
      <c r="D122" s="106"/>
      <c r="E122" s="1188"/>
      <c r="F122" s="834"/>
      <c r="G122" s="822"/>
      <c r="H122" s="821"/>
      <c r="I122" s="821"/>
      <c r="J122" s="203" t="s">
        <v>768</v>
      </c>
      <c r="K122" s="202" t="s">
        <v>2175</v>
      </c>
      <c r="L122" s="143"/>
    </row>
    <row r="123" spans="1:12" ht="21.75">
      <c r="A123" s="743">
        <v>30</v>
      </c>
      <c r="B123" s="204" t="s">
        <v>3259</v>
      </c>
      <c r="C123" s="100" t="s">
        <v>850</v>
      </c>
      <c r="D123" s="105" t="s">
        <v>3253</v>
      </c>
      <c r="E123" s="1189" t="s">
        <v>97</v>
      </c>
      <c r="F123" s="832">
        <v>5000000</v>
      </c>
      <c r="G123" s="820">
        <v>5000000</v>
      </c>
      <c r="H123" s="819">
        <v>5000000</v>
      </c>
      <c r="I123" s="819">
        <v>5000000</v>
      </c>
      <c r="J123" s="192" t="s">
        <v>803</v>
      </c>
      <c r="K123" s="191" t="s">
        <v>2173</v>
      </c>
      <c r="L123" s="45" t="s">
        <v>711</v>
      </c>
    </row>
    <row r="124" spans="1:12" ht="21.75">
      <c r="A124" s="744"/>
      <c r="B124" s="204" t="s">
        <v>3260</v>
      </c>
      <c r="C124" s="41" t="s">
        <v>2160</v>
      </c>
      <c r="D124" s="112" t="s">
        <v>3262</v>
      </c>
      <c r="E124" s="1187"/>
      <c r="F124" s="833"/>
      <c r="G124" s="835"/>
      <c r="H124" s="116"/>
      <c r="I124" s="116"/>
      <c r="J124" s="196" t="s">
        <v>526</v>
      </c>
      <c r="K124" s="197" t="s">
        <v>2086</v>
      </c>
      <c r="L124" s="46"/>
    </row>
    <row r="125" spans="1:12" ht="21.75">
      <c r="A125" s="745"/>
      <c r="B125" s="253" t="s">
        <v>3261</v>
      </c>
      <c r="C125" s="202" t="s">
        <v>855</v>
      </c>
      <c r="D125" s="106"/>
      <c r="E125" s="1188"/>
      <c r="F125" s="834"/>
      <c r="G125" s="822"/>
      <c r="H125" s="821"/>
      <c r="I125" s="821"/>
      <c r="J125" s="203" t="s">
        <v>768</v>
      </c>
      <c r="K125" s="202" t="s">
        <v>2175</v>
      </c>
      <c r="L125" s="143"/>
    </row>
    <row r="126" spans="1:12" ht="21.75">
      <c r="A126" s="743">
        <v>31</v>
      </c>
      <c r="B126" s="204" t="s">
        <v>3265</v>
      </c>
      <c r="C126" s="100" t="s">
        <v>850</v>
      </c>
      <c r="D126" s="105" t="s">
        <v>765</v>
      </c>
      <c r="E126" s="1189" t="s">
        <v>97</v>
      </c>
      <c r="F126" s="832">
        <v>5000000</v>
      </c>
      <c r="G126" s="820">
        <v>5000000</v>
      </c>
      <c r="H126" s="819">
        <v>5000000</v>
      </c>
      <c r="I126" s="819">
        <v>5000000</v>
      </c>
      <c r="J126" s="192" t="s">
        <v>803</v>
      </c>
      <c r="K126" s="191" t="s">
        <v>2173</v>
      </c>
      <c r="L126" s="45" t="s">
        <v>711</v>
      </c>
    </row>
    <row r="127" spans="1:12" ht="21.75">
      <c r="A127" s="744"/>
      <c r="B127" s="204" t="s">
        <v>3263</v>
      </c>
      <c r="C127" s="41" t="s">
        <v>2160</v>
      </c>
      <c r="D127" s="112"/>
      <c r="E127" s="1187"/>
      <c r="F127" s="833"/>
      <c r="G127" s="835"/>
      <c r="H127" s="116"/>
      <c r="I127" s="116"/>
      <c r="J127" s="196" t="s">
        <v>526</v>
      </c>
      <c r="K127" s="197" t="s">
        <v>2086</v>
      </c>
      <c r="L127" s="46"/>
    </row>
    <row r="128" spans="1:12" ht="21.75">
      <c r="A128" s="745"/>
      <c r="B128" s="253" t="s">
        <v>3264</v>
      </c>
      <c r="C128" s="202" t="s">
        <v>855</v>
      </c>
      <c r="D128" s="106"/>
      <c r="E128" s="1188"/>
      <c r="F128" s="834"/>
      <c r="G128" s="822"/>
      <c r="H128" s="821"/>
      <c r="I128" s="821"/>
      <c r="J128" s="203" t="s">
        <v>768</v>
      </c>
      <c r="K128" s="202" t="s">
        <v>2175</v>
      </c>
      <c r="L128" s="143"/>
    </row>
    <row r="129" spans="1:13" ht="21.75">
      <c r="A129" s="743">
        <v>32</v>
      </c>
      <c r="B129" s="204" t="s">
        <v>3267</v>
      </c>
      <c r="C129" s="41" t="s">
        <v>850</v>
      </c>
      <c r="D129" s="105" t="s">
        <v>765</v>
      </c>
      <c r="E129" s="1187" t="s">
        <v>97</v>
      </c>
      <c r="F129" s="833">
        <v>5000000</v>
      </c>
      <c r="G129" s="835">
        <v>5000000</v>
      </c>
      <c r="H129" s="116">
        <v>5000000</v>
      </c>
      <c r="I129" s="116">
        <v>5000000</v>
      </c>
      <c r="J129" s="196" t="s">
        <v>803</v>
      </c>
      <c r="K129" s="163" t="s">
        <v>2173</v>
      </c>
      <c r="L129" s="45" t="s">
        <v>711</v>
      </c>
    </row>
    <row r="130" spans="1:13" ht="21.75">
      <c r="A130" s="744"/>
      <c r="B130" s="204" t="s">
        <v>3268</v>
      </c>
      <c r="C130" s="41" t="s">
        <v>2160</v>
      </c>
      <c r="D130" s="112"/>
      <c r="E130" s="1187"/>
      <c r="F130" s="833"/>
      <c r="G130" s="835"/>
      <c r="H130" s="116"/>
      <c r="I130" s="116"/>
      <c r="J130" s="196" t="s">
        <v>526</v>
      </c>
      <c r="K130" s="163" t="s">
        <v>2086</v>
      </c>
      <c r="L130" s="46"/>
    </row>
    <row r="131" spans="1:13" ht="21.75">
      <c r="A131" s="745"/>
      <c r="B131" s="253" t="s">
        <v>3269</v>
      </c>
      <c r="C131" s="202" t="s">
        <v>855</v>
      </c>
      <c r="D131" s="106"/>
      <c r="E131" s="1188"/>
      <c r="F131" s="834"/>
      <c r="G131" s="822"/>
      <c r="H131" s="821"/>
      <c r="I131" s="821"/>
      <c r="J131" s="203" t="s">
        <v>768</v>
      </c>
      <c r="K131" s="146" t="s">
        <v>2175</v>
      </c>
      <c r="L131" s="143"/>
    </row>
    <row r="132" spans="1:13" ht="23.25">
      <c r="A132" s="728"/>
      <c r="B132" s="43"/>
      <c r="C132" s="196"/>
      <c r="D132" s="112"/>
      <c r="E132" s="833"/>
      <c r="F132" s="833"/>
      <c r="G132" s="833"/>
      <c r="H132" s="833"/>
      <c r="I132" s="833"/>
      <c r="J132" s="196"/>
      <c r="K132" s="196"/>
      <c r="L132" s="1573">
        <v>151</v>
      </c>
    </row>
    <row r="133" spans="1:13" ht="21.75">
      <c r="A133" s="728"/>
      <c r="B133" s="43"/>
      <c r="C133" s="196"/>
      <c r="D133" s="112"/>
      <c r="E133" s="833"/>
      <c r="F133" s="833"/>
      <c r="G133" s="833"/>
      <c r="H133" s="833"/>
      <c r="I133" s="833"/>
      <c r="J133" s="196"/>
      <c r="K133" s="196"/>
      <c r="L133" s="762"/>
    </row>
    <row r="134" spans="1:13" ht="24">
      <c r="A134" s="179"/>
      <c r="B134" s="179"/>
      <c r="C134" s="179"/>
      <c r="D134" s="180" t="s">
        <v>278</v>
      </c>
      <c r="E134" s="1905" t="s">
        <v>279</v>
      </c>
      <c r="F134" s="1906"/>
      <c r="G134" s="1906"/>
      <c r="H134" s="1906"/>
      <c r="I134" s="1907"/>
      <c r="J134" s="180" t="s">
        <v>281</v>
      </c>
      <c r="K134" s="180" t="s">
        <v>283</v>
      </c>
      <c r="L134" s="181" t="s">
        <v>721</v>
      </c>
    </row>
    <row r="135" spans="1:13" ht="24">
      <c r="A135" s="182" t="s">
        <v>276</v>
      </c>
      <c r="B135" s="182" t="s">
        <v>95</v>
      </c>
      <c r="C135" s="182" t="s">
        <v>277</v>
      </c>
      <c r="D135" s="183" t="s">
        <v>286</v>
      </c>
      <c r="E135" s="808">
        <v>2561</v>
      </c>
      <c r="F135" s="808">
        <v>2562</v>
      </c>
      <c r="G135" s="808">
        <v>2563</v>
      </c>
      <c r="H135" s="808">
        <v>2564</v>
      </c>
      <c r="I135" s="808">
        <v>2565</v>
      </c>
      <c r="J135" s="182" t="s">
        <v>282</v>
      </c>
      <c r="K135" s="182" t="s">
        <v>284</v>
      </c>
      <c r="L135" s="183" t="s">
        <v>329</v>
      </c>
    </row>
    <row r="136" spans="1:13" ht="24">
      <c r="A136" s="182"/>
      <c r="B136" s="184"/>
      <c r="C136" s="184"/>
      <c r="D136" s="932" t="s">
        <v>287</v>
      </c>
      <c r="E136" s="810" t="s">
        <v>280</v>
      </c>
      <c r="F136" s="810" t="s">
        <v>280</v>
      </c>
      <c r="G136" s="810" t="s">
        <v>280</v>
      </c>
      <c r="H136" s="810" t="s">
        <v>280</v>
      </c>
      <c r="I136" s="810" t="s">
        <v>280</v>
      </c>
      <c r="J136" s="184"/>
      <c r="K136" s="184"/>
      <c r="L136" s="183" t="s">
        <v>330</v>
      </c>
    </row>
    <row r="137" spans="1:13" ht="21.75">
      <c r="A137" s="743">
        <v>33</v>
      </c>
      <c r="B137" s="204" t="s">
        <v>3270</v>
      </c>
      <c r="C137" s="100" t="s">
        <v>850</v>
      </c>
      <c r="D137" s="112" t="s">
        <v>3272</v>
      </c>
      <c r="E137" s="1189" t="s">
        <v>97</v>
      </c>
      <c r="F137" s="832">
        <v>3000000</v>
      </c>
      <c r="G137" s="819">
        <v>3000000</v>
      </c>
      <c r="H137" s="832">
        <v>3000000</v>
      </c>
      <c r="I137" s="819">
        <v>3000000</v>
      </c>
      <c r="J137" s="192" t="s">
        <v>803</v>
      </c>
      <c r="K137" s="145" t="s">
        <v>2173</v>
      </c>
      <c r="L137" s="45" t="s">
        <v>711</v>
      </c>
    </row>
    <row r="138" spans="1:13" ht="21.75">
      <c r="A138" s="744"/>
      <c r="B138" s="204" t="s">
        <v>3271</v>
      </c>
      <c r="C138" s="41" t="s">
        <v>2160</v>
      </c>
      <c r="D138" s="112"/>
      <c r="E138" s="1187"/>
      <c r="F138" s="833"/>
      <c r="G138" s="116"/>
      <c r="H138" s="833"/>
      <c r="I138" s="116"/>
      <c r="J138" s="196" t="s">
        <v>526</v>
      </c>
      <c r="K138" s="163" t="s">
        <v>2086</v>
      </c>
      <c r="L138" s="46"/>
    </row>
    <row r="139" spans="1:13" ht="21.75">
      <c r="A139" s="745"/>
      <c r="B139" s="253"/>
      <c r="C139" s="202" t="s">
        <v>855</v>
      </c>
      <c r="D139" s="106"/>
      <c r="E139" s="1188"/>
      <c r="F139" s="834"/>
      <c r="G139" s="821"/>
      <c r="H139" s="834"/>
      <c r="I139" s="821"/>
      <c r="J139" s="203" t="s">
        <v>768</v>
      </c>
      <c r="K139" s="146" t="s">
        <v>2175</v>
      </c>
      <c r="L139" s="143"/>
    </row>
    <row r="140" spans="1:13" s="893" customFormat="1" ht="23.1" customHeight="1">
      <c r="A140" s="686">
        <v>34</v>
      </c>
      <c r="B140" s="191" t="s">
        <v>2728</v>
      </c>
      <c r="C140" s="100" t="s">
        <v>850</v>
      </c>
      <c r="D140" s="1252" t="s">
        <v>1818</v>
      </c>
      <c r="E140" s="703" t="s">
        <v>97</v>
      </c>
      <c r="F140" s="820">
        <v>3000000</v>
      </c>
      <c r="G140" s="819">
        <v>3000000</v>
      </c>
      <c r="H140" s="832">
        <v>3000000</v>
      </c>
      <c r="I140" s="819">
        <v>3000000</v>
      </c>
      <c r="J140" s="191" t="s">
        <v>803</v>
      </c>
      <c r="K140" s="192" t="s">
        <v>861</v>
      </c>
      <c r="L140" s="45" t="s">
        <v>711</v>
      </c>
      <c r="M140" s="894"/>
    </row>
    <row r="141" spans="1:13" s="893" customFormat="1" ht="23.1" customHeight="1">
      <c r="A141" s="754"/>
      <c r="B141" s="197" t="s">
        <v>2889</v>
      </c>
      <c r="C141" s="41" t="s">
        <v>851</v>
      </c>
      <c r="D141" s="1087" t="s">
        <v>2962</v>
      </c>
      <c r="E141" s="48"/>
      <c r="F141" s="835"/>
      <c r="G141" s="116"/>
      <c r="H141" s="833"/>
      <c r="I141" s="116"/>
      <c r="J141" s="197" t="s">
        <v>2325</v>
      </c>
      <c r="K141" s="196" t="s">
        <v>849</v>
      </c>
      <c r="L141" s="197"/>
      <c r="M141" s="894"/>
    </row>
    <row r="142" spans="1:13" s="893" customFormat="1" ht="23.1" customHeight="1">
      <c r="A142" s="688"/>
      <c r="B142" s="202" t="s">
        <v>479</v>
      </c>
      <c r="C142" s="42"/>
      <c r="D142" s="1088"/>
      <c r="E142" s="47"/>
      <c r="F142" s="822"/>
      <c r="G142" s="821"/>
      <c r="H142" s="834"/>
      <c r="I142" s="821"/>
      <c r="J142" s="202"/>
      <c r="K142" s="203"/>
      <c r="L142" s="202"/>
      <c r="M142" s="894"/>
    </row>
    <row r="143" spans="1:13" s="893" customFormat="1" ht="23.1" customHeight="1">
      <c r="A143" s="686">
        <v>35</v>
      </c>
      <c r="B143" s="1507" t="s">
        <v>2728</v>
      </c>
      <c r="C143" s="1508" t="s">
        <v>850</v>
      </c>
      <c r="D143" s="1509" t="s">
        <v>1818</v>
      </c>
      <c r="E143" s="1510" t="s">
        <v>97</v>
      </c>
      <c r="F143" s="1527">
        <v>3000000</v>
      </c>
      <c r="G143" s="1512">
        <v>3000000</v>
      </c>
      <c r="H143" s="1511">
        <v>3000000</v>
      </c>
      <c r="I143" s="1512">
        <v>3000000</v>
      </c>
      <c r="J143" s="1507" t="s">
        <v>803</v>
      </c>
      <c r="K143" s="1513" t="s">
        <v>861</v>
      </c>
      <c r="L143" s="1514" t="s">
        <v>711</v>
      </c>
      <c r="M143" s="894"/>
    </row>
    <row r="144" spans="1:13" s="893" customFormat="1" ht="23.1" customHeight="1">
      <c r="A144" s="754"/>
      <c r="B144" s="1297" t="s">
        <v>2890</v>
      </c>
      <c r="C144" s="1515" t="s">
        <v>851</v>
      </c>
      <c r="D144" s="1516" t="s">
        <v>2962</v>
      </c>
      <c r="E144" s="1517"/>
      <c r="F144" s="1530"/>
      <c r="G144" s="1519"/>
      <c r="H144" s="1518"/>
      <c r="I144" s="1519"/>
      <c r="J144" s="1297" t="s">
        <v>2325</v>
      </c>
      <c r="K144" s="893" t="s">
        <v>849</v>
      </c>
      <c r="L144" s="1297"/>
      <c r="M144" s="894"/>
    </row>
    <row r="145" spans="1:13" s="893" customFormat="1" ht="23.1" customHeight="1">
      <c r="A145" s="688"/>
      <c r="B145" s="1299"/>
      <c r="C145" s="1520"/>
      <c r="D145" s="1521"/>
      <c r="E145" s="1522"/>
      <c r="F145" s="1534"/>
      <c r="G145" s="1524"/>
      <c r="H145" s="1523"/>
      <c r="I145" s="1524"/>
      <c r="J145" s="1299"/>
      <c r="K145" s="1298"/>
      <c r="L145" s="1299"/>
      <c r="M145" s="894"/>
    </row>
    <row r="146" spans="1:13" s="893" customFormat="1" ht="23.1" customHeight="1">
      <c r="A146" s="686">
        <v>36</v>
      </c>
      <c r="B146" s="191" t="s">
        <v>2728</v>
      </c>
      <c r="C146" s="100" t="s">
        <v>850</v>
      </c>
      <c r="D146" s="243" t="s">
        <v>1818</v>
      </c>
      <c r="E146" s="703" t="s">
        <v>97</v>
      </c>
      <c r="F146" s="820">
        <v>3000000</v>
      </c>
      <c r="G146" s="819">
        <v>3000000</v>
      </c>
      <c r="H146" s="832">
        <v>3000000</v>
      </c>
      <c r="I146" s="819">
        <v>3000000</v>
      </c>
      <c r="J146" s="191" t="s">
        <v>803</v>
      </c>
      <c r="K146" s="192" t="s">
        <v>861</v>
      </c>
      <c r="L146" s="45" t="s">
        <v>711</v>
      </c>
      <c r="M146" s="894"/>
    </row>
    <row r="147" spans="1:13" s="893" customFormat="1" ht="23.1" customHeight="1">
      <c r="A147" s="754"/>
      <c r="B147" s="197" t="s">
        <v>2891</v>
      </c>
      <c r="C147" s="41" t="s">
        <v>851</v>
      </c>
      <c r="D147" s="729" t="s">
        <v>2962</v>
      </c>
      <c r="E147" s="48"/>
      <c r="F147" s="835"/>
      <c r="G147" s="116"/>
      <c r="H147" s="833"/>
      <c r="I147" s="116"/>
      <c r="J147" s="197" t="s">
        <v>2325</v>
      </c>
      <c r="K147" s="196" t="s">
        <v>849</v>
      </c>
      <c r="L147" s="197"/>
      <c r="M147" s="894"/>
    </row>
    <row r="148" spans="1:13" s="893" customFormat="1" ht="23.1" customHeight="1">
      <c r="A148" s="688"/>
      <c r="B148" s="202" t="s">
        <v>2892</v>
      </c>
      <c r="C148" s="42"/>
      <c r="D148" s="244"/>
      <c r="E148" s="47"/>
      <c r="F148" s="822"/>
      <c r="G148" s="821"/>
      <c r="H148" s="834"/>
      <c r="I148" s="821"/>
      <c r="J148" s="202"/>
      <c r="K148" s="203"/>
      <c r="L148" s="202"/>
      <c r="M148" s="894"/>
    </row>
    <row r="149" spans="1:13" s="893" customFormat="1" ht="23.1" customHeight="1">
      <c r="A149" s="686">
        <v>37</v>
      </c>
      <c r="B149" s="191" t="s">
        <v>2728</v>
      </c>
      <c r="C149" s="100" t="s">
        <v>850</v>
      </c>
      <c r="D149" s="243" t="s">
        <v>1818</v>
      </c>
      <c r="E149" s="703" t="s">
        <v>97</v>
      </c>
      <c r="F149" s="819">
        <v>3000000</v>
      </c>
      <c r="G149" s="819">
        <v>3000000</v>
      </c>
      <c r="H149" s="832">
        <v>3000000</v>
      </c>
      <c r="I149" s="819">
        <v>3000000</v>
      </c>
      <c r="J149" s="191" t="s">
        <v>803</v>
      </c>
      <c r="K149" s="192" t="s">
        <v>861</v>
      </c>
      <c r="L149" s="45" t="s">
        <v>711</v>
      </c>
      <c r="M149" s="894"/>
    </row>
    <row r="150" spans="1:13" s="893" customFormat="1" ht="23.1" customHeight="1">
      <c r="A150" s="754"/>
      <c r="B150" s="197" t="s">
        <v>2893</v>
      </c>
      <c r="C150" s="41" t="s">
        <v>851</v>
      </c>
      <c r="D150" s="729" t="s">
        <v>2962</v>
      </c>
      <c r="E150" s="48"/>
      <c r="F150" s="116"/>
      <c r="G150" s="116"/>
      <c r="H150" s="833"/>
      <c r="I150" s="116"/>
      <c r="J150" s="197" t="s">
        <v>2325</v>
      </c>
      <c r="K150" s="196" t="s">
        <v>849</v>
      </c>
      <c r="L150" s="197"/>
      <c r="M150" s="894"/>
    </row>
    <row r="151" spans="1:13" s="893" customFormat="1" ht="23.1" customHeight="1">
      <c r="A151" s="688"/>
      <c r="B151" s="202"/>
      <c r="C151" s="41"/>
      <c r="D151" s="244"/>
      <c r="E151" s="47"/>
      <c r="F151" s="821"/>
      <c r="G151" s="821"/>
      <c r="H151" s="834"/>
      <c r="I151" s="821"/>
      <c r="J151" s="202"/>
      <c r="K151" s="203"/>
      <c r="L151" s="202"/>
      <c r="M151" s="894"/>
    </row>
    <row r="152" spans="1:13" s="893" customFormat="1" ht="23.1" customHeight="1">
      <c r="A152" s="686">
        <v>38</v>
      </c>
      <c r="B152" s="191" t="s">
        <v>3447</v>
      </c>
      <c r="C152" s="100" t="s">
        <v>850</v>
      </c>
      <c r="D152" s="243" t="s">
        <v>1818</v>
      </c>
      <c r="E152" s="703" t="s">
        <v>97</v>
      </c>
      <c r="F152" s="819">
        <v>3000000</v>
      </c>
      <c r="G152" s="819">
        <v>3000000</v>
      </c>
      <c r="H152" s="832">
        <v>3000000</v>
      </c>
      <c r="I152" s="819">
        <v>3000000</v>
      </c>
      <c r="J152" s="191" t="s">
        <v>803</v>
      </c>
      <c r="K152" s="192" t="s">
        <v>861</v>
      </c>
      <c r="L152" s="45" t="s">
        <v>711</v>
      </c>
      <c r="M152" s="894"/>
    </row>
    <row r="153" spans="1:13" s="893" customFormat="1" ht="23.1" customHeight="1">
      <c r="A153" s="754"/>
      <c r="B153" s="197" t="s">
        <v>2894</v>
      </c>
      <c r="C153" s="41" t="s">
        <v>851</v>
      </c>
      <c r="D153" s="729" t="s">
        <v>2962</v>
      </c>
      <c r="E153" s="48"/>
      <c r="F153" s="116"/>
      <c r="G153" s="116"/>
      <c r="H153" s="833"/>
      <c r="I153" s="116"/>
      <c r="J153" s="197" t="s">
        <v>2325</v>
      </c>
      <c r="K153" s="196" t="s">
        <v>849</v>
      </c>
      <c r="L153" s="197"/>
      <c r="M153" s="894"/>
    </row>
    <row r="154" spans="1:13" s="893" customFormat="1" ht="23.1" customHeight="1">
      <c r="A154" s="688"/>
      <c r="B154" s="202"/>
      <c r="C154" s="42"/>
      <c r="D154" s="244"/>
      <c r="E154" s="47"/>
      <c r="F154" s="821"/>
      <c r="G154" s="821"/>
      <c r="H154" s="834"/>
      <c r="I154" s="821"/>
      <c r="J154" s="202"/>
      <c r="K154" s="203"/>
      <c r="L154" s="202"/>
      <c r="M154" s="894"/>
    </row>
    <row r="155" spans="1:13" s="893" customFormat="1" ht="28.5" customHeight="1">
      <c r="A155" s="729"/>
      <c r="B155" s="196"/>
      <c r="C155" s="51"/>
      <c r="D155" s="729"/>
      <c r="E155" s="762"/>
      <c r="J155" s="196"/>
      <c r="K155" s="196"/>
      <c r="L155" s="1573">
        <v>152</v>
      </c>
      <c r="M155" s="894"/>
    </row>
    <row r="156" spans="1:13" s="893" customFormat="1" ht="23.1" customHeight="1">
      <c r="A156" s="179"/>
      <c r="B156" s="179"/>
      <c r="C156" s="179"/>
      <c r="D156" s="180" t="s">
        <v>278</v>
      </c>
      <c r="E156" s="1905" t="s">
        <v>279</v>
      </c>
      <c r="F156" s="1906"/>
      <c r="G156" s="1906"/>
      <c r="H156" s="1906"/>
      <c r="I156" s="1907"/>
      <c r="J156" s="180" t="s">
        <v>281</v>
      </c>
      <c r="K156" s="180" t="s">
        <v>283</v>
      </c>
      <c r="L156" s="181" t="s">
        <v>721</v>
      </c>
      <c r="M156" s="894"/>
    </row>
    <row r="157" spans="1:13" s="893" customFormat="1" ht="23.1" customHeight="1">
      <c r="A157" s="182" t="s">
        <v>276</v>
      </c>
      <c r="B157" s="182" t="s">
        <v>95</v>
      </c>
      <c r="C157" s="182" t="s">
        <v>277</v>
      </c>
      <c r="D157" s="183" t="s">
        <v>286</v>
      </c>
      <c r="E157" s="808">
        <v>2561</v>
      </c>
      <c r="F157" s="808">
        <v>2562</v>
      </c>
      <c r="G157" s="808">
        <v>2563</v>
      </c>
      <c r="H157" s="808">
        <v>2564</v>
      </c>
      <c r="I157" s="808">
        <v>2565</v>
      </c>
      <c r="J157" s="182" t="s">
        <v>282</v>
      </c>
      <c r="K157" s="182" t="s">
        <v>284</v>
      </c>
      <c r="L157" s="183" t="s">
        <v>329</v>
      </c>
      <c r="M157" s="894"/>
    </row>
    <row r="158" spans="1:13" s="893" customFormat="1" ht="23.1" customHeight="1">
      <c r="A158" s="184"/>
      <c r="B158" s="184"/>
      <c r="C158" s="184"/>
      <c r="D158" s="1290" t="s">
        <v>287</v>
      </c>
      <c r="E158" s="810" t="s">
        <v>280</v>
      </c>
      <c r="F158" s="810" t="s">
        <v>280</v>
      </c>
      <c r="G158" s="810" t="s">
        <v>280</v>
      </c>
      <c r="H158" s="810" t="s">
        <v>280</v>
      </c>
      <c r="I158" s="810" t="s">
        <v>280</v>
      </c>
      <c r="J158" s="184"/>
      <c r="K158" s="184"/>
      <c r="L158" s="1290" t="s">
        <v>330</v>
      </c>
      <c r="M158" s="894"/>
    </row>
    <row r="159" spans="1:13" s="196" customFormat="1" ht="23.1" customHeight="1">
      <c r="A159" s="1337" t="s">
        <v>3660</v>
      </c>
      <c r="B159" s="58" t="s">
        <v>3925</v>
      </c>
      <c r="C159" s="107" t="s">
        <v>2161</v>
      </c>
      <c r="D159" s="1649" t="s">
        <v>1813</v>
      </c>
      <c r="E159" s="161" t="s">
        <v>97</v>
      </c>
      <c r="F159" s="161" t="s">
        <v>97</v>
      </c>
      <c r="G159" s="703" t="s">
        <v>97</v>
      </c>
      <c r="H159" s="161">
        <v>8850000</v>
      </c>
      <c r="I159" s="713" t="s">
        <v>97</v>
      </c>
      <c r="J159" s="191" t="s">
        <v>803</v>
      </c>
      <c r="K159" s="191" t="s">
        <v>861</v>
      </c>
      <c r="L159" s="1592" t="s">
        <v>711</v>
      </c>
      <c r="M159" s="20"/>
    </row>
    <row r="160" spans="1:13" s="196" customFormat="1" ht="23.1" customHeight="1">
      <c r="A160" s="1338"/>
      <c r="B160" s="43" t="s">
        <v>3926</v>
      </c>
      <c r="C160" s="108" t="s">
        <v>851</v>
      </c>
      <c r="D160" s="1650" t="s">
        <v>3929</v>
      </c>
      <c r="E160" s="197"/>
      <c r="F160" s="197"/>
      <c r="G160" s="44"/>
      <c r="H160" s="46"/>
      <c r="J160" s="197" t="s">
        <v>2325</v>
      </c>
      <c r="K160" s="197" t="s">
        <v>849</v>
      </c>
      <c r="L160" s="1593"/>
      <c r="M160" s="20"/>
    </row>
    <row r="161" spans="1:13" s="196" customFormat="1" ht="23.1" customHeight="1">
      <c r="A161" s="1338"/>
      <c r="B161" s="43"/>
      <c r="C161" s="108"/>
      <c r="D161" s="1650" t="s">
        <v>3931</v>
      </c>
      <c r="E161" s="197"/>
      <c r="F161" s="197"/>
      <c r="G161" s="44"/>
      <c r="H161" s="46"/>
      <c r="J161" s="197"/>
      <c r="K161" s="197"/>
      <c r="L161" s="1593"/>
      <c r="M161" s="20"/>
    </row>
    <row r="162" spans="1:13" s="196" customFormat="1" ht="23.1" customHeight="1">
      <c r="A162" s="1338"/>
      <c r="B162" s="43"/>
      <c r="C162" s="120"/>
      <c r="D162" s="1651" t="s">
        <v>3930</v>
      </c>
      <c r="E162" s="202"/>
      <c r="F162" s="202"/>
      <c r="G162" s="201"/>
      <c r="H162" s="143"/>
      <c r="I162" s="203"/>
      <c r="J162" s="202"/>
      <c r="K162" s="202"/>
      <c r="L162" s="514"/>
      <c r="M162" s="20"/>
    </row>
    <row r="163" spans="1:13" s="725" customFormat="1" ht="23.1" customHeight="1">
      <c r="A163" s="1337" t="s">
        <v>3661</v>
      </c>
      <c r="B163" s="58" t="s">
        <v>3932</v>
      </c>
      <c r="C163" s="107" t="s">
        <v>2161</v>
      </c>
      <c r="D163" s="1189" t="s">
        <v>1822</v>
      </c>
      <c r="E163" s="161" t="s">
        <v>97</v>
      </c>
      <c r="F163" s="161" t="s">
        <v>97</v>
      </c>
      <c r="G163" s="161" t="s">
        <v>97</v>
      </c>
      <c r="H163" s="713">
        <v>9227000</v>
      </c>
      <c r="I163" s="161" t="s">
        <v>97</v>
      </c>
      <c r="J163" s="192" t="s">
        <v>820</v>
      </c>
      <c r="K163" s="191" t="s">
        <v>861</v>
      </c>
      <c r="L163" s="1606" t="s">
        <v>711</v>
      </c>
      <c r="M163" s="1607"/>
    </row>
    <row r="164" spans="1:13" s="196" customFormat="1" ht="23.1" customHeight="1">
      <c r="A164" s="1338"/>
      <c r="B164" s="43" t="s">
        <v>3933</v>
      </c>
      <c r="C164" s="108" t="s">
        <v>851</v>
      </c>
      <c r="D164" s="1187" t="s">
        <v>3936</v>
      </c>
      <c r="E164" s="197"/>
      <c r="F164" s="197"/>
      <c r="G164" s="197"/>
      <c r="H164" s="196" t="s">
        <v>2247</v>
      </c>
      <c r="I164" s="197"/>
      <c r="J164" s="196" t="s">
        <v>768</v>
      </c>
      <c r="K164" s="197" t="s">
        <v>849</v>
      </c>
      <c r="L164" s="1596"/>
      <c r="M164" s="20"/>
    </row>
    <row r="165" spans="1:13" s="196" customFormat="1" ht="23.1" customHeight="1">
      <c r="A165" s="1338"/>
      <c r="B165" s="43" t="s">
        <v>3934</v>
      </c>
      <c r="C165" s="108"/>
      <c r="D165" s="1187" t="s">
        <v>3937</v>
      </c>
      <c r="E165" s="197"/>
      <c r="F165" s="197"/>
      <c r="G165" s="197"/>
      <c r="I165" s="197"/>
      <c r="K165" s="197"/>
      <c r="L165" s="1596"/>
      <c r="M165" s="20"/>
    </row>
    <row r="166" spans="1:13" s="196" customFormat="1" ht="23.1" customHeight="1">
      <c r="A166" s="1339"/>
      <c r="B166" s="253" t="s">
        <v>3935</v>
      </c>
      <c r="C166" s="120"/>
      <c r="D166" s="1188" t="s">
        <v>3938</v>
      </c>
      <c r="E166" s="202"/>
      <c r="F166" s="202"/>
      <c r="G166" s="202"/>
      <c r="H166" s="203"/>
      <c r="I166" s="202"/>
      <c r="J166" s="203"/>
      <c r="K166" s="202"/>
      <c r="L166" s="516"/>
      <c r="M166" s="20"/>
    </row>
    <row r="167" spans="1:13" s="196" customFormat="1" ht="23.1" customHeight="1">
      <c r="A167" s="1337" t="s">
        <v>3662</v>
      </c>
      <c r="B167" s="57" t="s">
        <v>3925</v>
      </c>
      <c r="C167" s="100" t="s">
        <v>2161</v>
      </c>
      <c r="D167" s="1189" t="s">
        <v>1822</v>
      </c>
      <c r="E167" s="714" t="s">
        <v>97</v>
      </c>
      <c r="F167" s="161" t="s">
        <v>97</v>
      </c>
      <c r="G167" s="161" t="s">
        <v>97</v>
      </c>
      <c r="H167" s="156">
        <v>9981000</v>
      </c>
      <c r="I167" s="161" t="s">
        <v>97</v>
      </c>
      <c r="J167" s="197" t="s">
        <v>803</v>
      </c>
      <c r="K167" s="198" t="s">
        <v>861</v>
      </c>
      <c r="L167" s="1592" t="s">
        <v>711</v>
      </c>
      <c r="M167" s="20"/>
    </row>
    <row r="168" spans="1:13" s="196" customFormat="1" ht="23.1" customHeight="1">
      <c r="A168" s="1338"/>
      <c r="B168" s="162" t="s">
        <v>3927</v>
      </c>
      <c r="C168" s="41" t="s">
        <v>851</v>
      </c>
      <c r="D168" s="1187" t="s">
        <v>3829</v>
      </c>
      <c r="F168" s="197"/>
      <c r="G168" s="197"/>
      <c r="H168" s="46"/>
      <c r="I168" s="46"/>
      <c r="J168" s="197" t="s">
        <v>2325</v>
      </c>
      <c r="K168" s="44" t="s">
        <v>849</v>
      </c>
      <c r="L168" s="1593"/>
      <c r="M168" s="20"/>
    </row>
    <row r="169" spans="1:13" s="196" customFormat="1" ht="23.1" customHeight="1">
      <c r="A169" s="1338"/>
      <c r="B169" s="122" t="s">
        <v>3928</v>
      </c>
      <c r="C169" s="42"/>
      <c r="D169" s="1188"/>
      <c r="E169" s="203"/>
      <c r="F169" s="202"/>
      <c r="G169" s="202"/>
      <c r="H169" s="143"/>
      <c r="I169" s="143"/>
      <c r="J169" s="202"/>
      <c r="K169" s="201"/>
      <c r="L169" s="514"/>
      <c r="M169" s="20"/>
    </row>
    <row r="170" spans="1:13" ht="21.75">
      <c r="A170" s="1337" t="s">
        <v>3663</v>
      </c>
      <c r="B170" s="57" t="s">
        <v>3925</v>
      </c>
      <c r="C170" s="100" t="s">
        <v>2161</v>
      </c>
      <c r="D170" s="1189" t="s">
        <v>1822</v>
      </c>
      <c r="E170" s="714" t="s">
        <v>97</v>
      </c>
      <c r="F170" s="161" t="s">
        <v>97</v>
      </c>
      <c r="G170" s="161">
        <v>9970000</v>
      </c>
      <c r="H170" s="156"/>
      <c r="I170" s="161" t="s">
        <v>97</v>
      </c>
      <c r="J170" s="197" t="s">
        <v>803</v>
      </c>
      <c r="K170" s="198" t="s">
        <v>861</v>
      </c>
      <c r="L170" s="1592" t="s">
        <v>711</v>
      </c>
    </row>
    <row r="171" spans="1:13" ht="21.75">
      <c r="A171" s="1338"/>
      <c r="B171" s="162" t="s">
        <v>3998</v>
      </c>
      <c r="C171" s="41" t="s">
        <v>851</v>
      </c>
      <c r="D171" s="1187" t="s">
        <v>4000</v>
      </c>
      <c r="E171" s="196"/>
      <c r="F171" s="197"/>
      <c r="G171" s="197"/>
      <c r="H171" s="46"/>
      <c r="I171" s="46"/>
      <c r="J171" s="197" t="s">
        <v>2325</v>
      </c>
      <c r="K171" s="44" t="s">
        <v>849</v>
      </c>
      <c r="L171" s="1593"/>
    </row>
    <row r="172" spans="1:13" ht="21.75">
      <c r="A172" s="1338"/>
      <c r="B172" s="122" t="s">
        <v>3999</v>
      </c>
      <c r="C172" s="42"/>
      <c r="D172" s="1188" t="s">
        <v>4001</v>
      </c>
      <c r="E172" s="203"/>
      <c r="F172" s="202"/>
      <c r="G172" s="202"/>
      <c r="H172" s="143"/>
      <c r="I172" s="143"/>
      <c r="J172" s="202"/>
      <c r="K172" s="201"/>
      <c r="L172" s="514"/>
    </row>
    <row r="173" spans="1:13" ht="24">
      <c r="A173" s="1453" t="s">
        <v>26</v>
      </c>
      <c r="B173" s="498" t="s">
        <v>3997</v>
      </c>
      <c r="C173" s="498" t="s">
        <v>97</v>
      </c>
      <c r="D173" s="498" t="s">
        <v>97</v>
      </c>
      <c r="E173" s="1190" t="s">
        <v>97</v>
      </c>
      <c r="F173" s="829"/>
      <c r="G173" s="829"/>
      <c r="H173" s="829"/>
      <c r="I173" s="829"/>
      <c r="J173" s="498" t="s">
        <v>97</v>
      </c>
      <c r="K173" s="497" t="s">
        <v>97</v>
      </c>
      <c r="L173" s="514"/>
    </row>
    <row r="174" spans="1:13" ht="23.25">
      <c r="A174" s="166"/>
      <c r="B174" s="222"/>
      <c r="C174" s="87"/>
      <c r="D174" s="69"/>
      <c r="E174" s="813"/>
      <c r="F174" s="813"/>
      <c r="G174" s="813"/>
      <c r="H174" s="813"/>
      <c r="I174" s="813"/>
      <c r="J174" s="196"/>
      <c r="K174" s="196"/>
    </row>
    <row r="175" spans="1:13" ht="21.75">
      <c r="A175" s="513"/>
      <c r="B175" s="196"/>
      <c r="C175" s="144"/>
      <c r="D175" s="196"/>
      <c r="E175" s="813"/>
      <c r="F175" s="813"/>
      <c r="G175" s="813"/>
      <c r="H175" s="813"/>
      <c r="I175" s="813"/>
      <c r="J175" s="196"/>
      <c r="K175" s="196"/>
      <c r="L175" s="196"/>
    </row>
    <row r="176" spans="1:13" ht="23.25">
      <c r="A176" s="166"/>
      <c r="B176" s="222"/>
      <c r="C176" s="87"/>
      <c r="D176" s="69"/>
      <c r="E176" s="836"/>
      <c r="F176" s="836"/>
      <c r="G176" s="836"/>
      <c r="H176" s="836"/>
      <c r="I176" s="836"/>
      <c r="J176" s="196"/>
      <c r="K176" s="196"/>
      <c r="L176" s="1573">
        <v>153</v>
      </c>
    </row>
    <row r="177" spans="1:12" ht="23.25">
      <c r="A177" s="166"/>
      <c r="B177" s="222"/>
      <c r="C177" s="87"/>
      <c r="D177" s="69"/>
      <c r="E177" s="813"/>
      <c r="F177" s="813"/>
      <c r="G177" s="813"/>
      <c r="H177" s="813"/>
      <c r="I177" s="813"/>
      <c r="J177" s="196"/>
      <c r="K177" s="196"/>
      <c r="L177" s="148"/>
    </row>
    <row r="178" spans="1:12" ht="23.25">
      <c r="A178" s="166"/>
      <c r="B178" s="222"/>
      <c r="C178" s="87"/>
      <c r="D178" s="69"/>
      <c r="E178" s="813"/>
      <c r="F178" s="813"/>
      <c r="G178" s="813"/>
      <c r="H178" s="813"/>
      <c r="I178" s="813"/>
      <c r="J178" s="196"/>
      <c r="K178" s="196"/>
      <c r="L178" s="148"/>
    </row>
    <row r="179" spans="1:12" ht="23.25">
      <c r="A179" s="166"/>
      <c r="B179" s="222"/>
      <c r="C179" s="200"/>
      <c r="D179" s="69"/>
      <c r="E179" s="836"/>
      <c r="F179" s="836"/>
      <c r="G179" s="836"/>
      <c r="H179" s="836"/>
      <c r="I179" s="836"/>
      <c r="J179" s="196"/>
      <c r="K179" s="196"/>
      <c r="L179" s="148"/>
    </row>
    <row r="180" spans="1:12" ht="23.25">
      <c r="A180" s="166"/>
      <c r="B180" s="598"/>
      <c r="C180" s="200"/>
      <c r="D180" s="69"/>
      <c r="E180" s="813"/>
      <c r="F180" s="813"/>
      <c r="G180" s="813"/>
      <c r="H180" s="813"/>
      <c r="I180" s="813"/>
      <c r="J180" s="196"/>
      <c r="K180" s="196"/>
      <c r="L180" s="148"/>
    </row>
    <row r="181" spans="1:12" ht="23.25">
      <c r="A181" s="166"/>
      <c r="B181" s="222"/>
      <c r="C181" s="87" t="s">
        <v>1227</v>
      </c>
      <c r="D181" s="69"/>
      <c r="E181" s="836"/>
      <c r="F181" s="836"/>
      <c r="G181" s="836"/>
      <c r="H181" s="836"/>
      <c r="I181" s="836"/>
      <c r="J181" s="196"/>
      <c r="K181" s="196"/>
      <c r="L181" s="148"/>
    </row>
    <row r="182" spans="1:12" ht="23.25">
      <c r="A182" s="166"/>
      <c r="B182" s="222"/>
      <c r="C182" s="87"/>
      <c r="D182" s="69"/>
      <c r="E182" s="813"/>
      <c r="F182" s="813"/>
      <c r="G182" s="813"/>
      <c r="H182" s="813"/>
      <c r="I182" s="813"/>
      <c r="J182" s="196"/>
      <c r="K182" s="196"/>
    </row>
    <row r="183" spans="1:12" ht="23.25">
      <c r="A183" s="166"/>
      <c r="B183" s="222"/>
      <c r="C183" s="87"/>
      <c r="D183" s="69"/>
      <c r="E183" s="836"/>
      <c r="F183" s="836"/>
      <c r="G183" s="836"/>
      <c r="H183" s="836"/>
      <c r="I183" s="836"/>
      <c r="J183" s="196"/>
      <c r="K183" s="196"/>
      <c r="L183" s="148"/>
    </row>
    <row r="184" spans="1:12" ht="24">
      <c r="A184" s="596"/>
      <c r="B184" s="596"/>
      <c r="C184" s="596"/>
      <c r="D184" s="434"/>
      <c r="E184" s="837"/>
      <c r="F184" s="837"/>
      <c r="G184" s="837"/>
      <c r="H184" s="837"/>
      <c r="I184" s="837"/>
      <c r="J184" s="596"/>
      <c r="K184" s="596"/>
      <c r="L184" s="434"/>
    </row>
    <row r="185" spans="1:12" ht="23.25">
      <c r="A185" s="166"/>
      <c r="B185" s="222"/>
      <c r="C185" s="87"/>
      <c r="D185" s="69"/>
      <c r="E185" s="836"/>
      <c r="F185" s="836"/>
      <c r="G185" s="836"/>
      <c r="H185" s="836"/>
      <c r="I185" s="836"/>
      <c r="J185" s="196"/>
      <c r="K185" s="196"/>
      <c r="L185" s="148"/>
    </row>
    <row r="186" spans="1:12" ht="23.25">
      <c r="A186" s="166"/>
      <c r="B186" s="222"/>
      <c r="C186" s="87"/>
      <c r="D186" s="69"/>
      <c r="E186" s="813"/>
      <c r="F186" s="813"/>
      <c r="G186" s="813"/>
      <c r="H186" s="813"/>
      <c r="I186" s="813"/>
      <c r="J186" s="196"/>
      <c r="K186" s="196"/>
      <c r="L186" s="148"/>
    </row>
    <row r="187" spans="1:12" ht="23.25">
      <c r="A187" s="166"/>
      <c r="B187" s="229"/>
      <c r="C187" s="222"/>
      <c r="D187" s="68"/>
      <c r="E187" s="836"/>
      <c r="F187" s="836"/>
      <c r="G187" s="836"/>
      <c r="H187" s="836"/>
      <c r="I187" s="836"/>
      <c r="J187" s="196"/>
      <c r="K187" s="196"/>
      <c r="L187" s="148"/>
    </row>
    <row r="188" spans="1:12" ht="23.25">
      <c r="A188" s="166"/>
      <c r="B188" s="445"/>
      <c r="C188" s="222"/>
      <c r="D188" s="68"/>
      <c r="E188" s="813"/>
      <c r="F188" s="813"/>
      <c r="G188" s="813"/>
      <c r="H188" s="813"/>
      <c r="I188" s="813"/>
      <c r="J188" s="196"/>
      <c r="K188" s="196"/>
      <c r="L188" s="148"/>
    </row>
    <row r="189" spans="1:12" ht="20.25">
      <c r="A189" s="599"/>
      <c r="B189" s="129"/>
      <c r="C189" s="600"/>
      <c r="D189" s="129"/>
      <c r="E189" s="830"/>
      <c r="F189" s="830"/>
      <c r="G189" s="830"/>
      <c r="H189" s="830"/>
      <c r="I189" s="830"/>
      <c r="J189" s="600"/>
      <c r="K189" s="129"/>
      <c r="L189" s="129"/>
    </row>
    <row r="190" spans="1:12" ht="23.25">
      <c r="A190" s="166"/>
      <c r="B190" s="229"/>
      <c r="C190" s="69"/>
      <c r="D190" s="69"/>
      <c r="E190" s="836"/>
      <c r="F190" s="836"/>
      <c r="G190" s="836"/>
      <c r="H190" s="836"/>
      <c r="I190" s="836"/>
      <c r="J190" s="196"/>
      <c r="K190" s="196"/>
      <c r="L190" s="148"/>
    </row>
    <row r="191" spans="1:12" ht="23.25">
      <c r="A191" s="166"/>
      <c r="B191" s="229"/>
      <c r="C191" s="69"/>
      <c r="D191" s="69"/>
      <c r="E191" s="813"/>
      <c r="F191" s="813"/>
      <c r="G191" s="813"/>
      <c r="H191" s="813"/>
      <c r="I191" s="813"/>
      <c r="J191" s="196"/>
      <c r="K191" s="196"/>
      <c r="L191" s="148"/>
    </row>
    <row r="192" spans="1:12" ht="21.75">
      <c r="A192" s="599"/>
      <c r="B192" s="129"/>
      <c r="C192" s="196"/>
      <c r="D192" s="129"/>
      <c r="E192" s="830"/>
      <c r="F192" s="830"/>
      <c r="G192" s="830"/>
      <c r="H192" s="830"/>
      <c r="I192" s="830"/>
      <c r="J192" s="600"/>
      <c r="K192" s="129"/>
      <c r="L192" s="129"/>
    </row>
    <row r="193" spans="1:12" ht="23.25">
      <c r="A193" s="166"/>
      <c r="B193" s="222"/>
      <c r="C193" s="87"/>
      <c r="D193" s="69"/>
      <c r="E193" s="836"/>
      <c r="F193" s="836"/>
      <c r="G193" s="836"/>
      <c r="H193" s="836"/>
      <c r="I193" s="836"/>
      <c r="J193" s="196"/>
      <c r="K193" s="196"/>
      <c r="L193" s="148"/>
    </row>
    <row r="194" spans="1:12" ht="23.25">
      <c r="A194" s="166"/>
      <c r="B194" s="229"/>
      <c r="C194" s="69"/>
      <c r="D194" s="69"/>
      <c r="E194" s="813"/>
      <c r="F194" s="813"/>
      <c r="G194" s="813"/>
      <c r="H194" s="813"/>
      <c r="I194" s="813"/>
      <c r="J194" s="196"/>
      <c r="K194" s="196"/>
      <c r="L194" s="196"/>
    </row>
    <row r="195" spans="1:12" ht="20.25">
      <c r="A195" s="599"/>
      <c r="B195" s="129"/>
      <c r="C195" s="600"/>
      <c r="D195" s="129"/>
      <c r="E195" s="830"/>
      <c r="F195" s="830"/>
      <c r="G195" s="830"/>
      <c r="H195" s="830"/>
      <c r="I195" s="830"/>
      <c r="J195" s="600"/>
      <c r="K195" s="129"/>
      <c r="L195" s="129"/>
    </row>
    <row r="196" spans="1:12" ht="21.75">
      <c r="A196" s="601"/>
      <c r="B196" s="229"/>
      <c r="C196" s="87"/>
      <c r="D196" s="87"/>
      <c r="E196" s="68"/>
      <c r="F196" s="68"/>
      <c r="G196" s="68"/>
      <c r="H196" s="68"/>
      <c r="I196" s="68"/>
      <c r="J196" s="196"/>
      <c r="K196" s="196"/>
      <c r="L196" s="148"/>
    </row>
    <row r="197" spans="1:12" ht="21.75">
      <c r="A197" s="601"/>
      <c r="B197" s="229"/>
      <c r="C197" s="87"/>
      <c r="D197" s="87"/>
      <c r="E197" s="68"/>
      <c r="F197" s="68"/>
      <c r="G197" s="68"/>
      <c r="H197" s="68"/>
      <c r="I197" s="68"/>
      <c r="J197" s="196"/>
      <c r="K197" s="196"/>
      <c r="L197" s="148"/>
    </row>
    <row r="198" spans="1:12" ht="24">
      <c r="A198" s="602"/>
      <c r="B198" s="292"/>
      <c r="C198" s="292"/>
      <c r="D198" s="292"/>
      <c r="E198" s="838"/>
      <c r="F198" s="838"/>
      <c r="G198" s="838"/>
      <c r="H198" s="838"/>
      <c r="I198" s="838"/>
      <c r="J198" s="292"/>
      <c r="K198" s="292"/>
      <c r="L198" s="513"/>
    </row>
    <row r="199" spans="1:12">
      <c r="A199" s="513"/>
      <c r="B199" s="513"/>
      <c r="C199" s="513"/>
      <c r="D199" s="513"/>
      <c r="E199" s="813"/>
      <c r="F199" s="813"/>
      <c r="G199" s="813"/>
      <c r="H199" s="813"/>
      <c r="I199" s="813"/>
      <c r="J199" s="513"/>
      <c r="K199" s="513"/>
      <c r="L199" s="513"/>
    </row>
    <row r="200" spans="1:12">
      <c r="A200" s="513"/>
      <c r="B200" s="513"/>
      <c r="C200" s="513"/>
      <c r="D200" s="513"/>
      <c r="E200" s="813"/>
      <c r="F200" s="813"/>
      <c r="G200" s="813"/>
      <c r="H200" s="813"/>
      <c r="I200" s="813"/>
      <c r="J200" s="513"/>
      <c r="K200" s="513"/>
      <c r="L200" s="513"/>
    </row>
    <row r="201" spans="1:12">
      <c r="A201" s="513"/>
      <c r="B201" s="513"/>
      <c r="C201" s="513"/>
      <c r="D201" s="513"/>
      <c r="E201" s="813"/>
      <c r="F201" s="813"/>
      <c r="G201" s="813"/>
      <c r="H201" s="813"/>
      <c r="I201" s="813"/>
      <c r="J201" s="513"/>
      <c r="K201" s="513"/>
      <c r="L201" s="513"/>
    </row>
    <row r="202" spans="1:12">
      <c r="A202" s="513"/>
      <c r="B202" s="513"/>
      <c r="C202" s="513"/>
      <c r="D202" s="513"/>
      <c r="E202" s="813"/>
      <c r="F202" s="813"/>
      <c r="G202" s="813"/>
      <c r="H202" s="813"/>
      <c r="I202" s="813"/>
      <c r="J202" s="513"/>
      <c r="K202" s="513"/>
      <c r="L202" s="513"/>
    </row>
    <row r="203" spans="1:12">
      <c r="A203" s="513"/>
      <c r="B203" s="513"/>
      <c r="C203" s="513"/>
      <c r="D203" s="513"/>
      <c r="E203" s="813"/>
      <c r="F203" s="813"/>
      <c r="G203" s="813"/>
      <c r="H203" s="813"/>
      <c r="I203" s="813"/>
      <c r="J203" s="513"/>
      <c r="K203" s="513"/>
      <c r="L203" s="513"/>
    </row>
  </sheetData>
  <mergeCells count="13">
    <mergeCell ref="E156:I156"/>
    <mergeCell ref="K1:L1"/>
    <mergeCell ref="A2:L2"/>
    <mergeCell ref="A3:L3"/>
    <mergeCell ref="A4:L4"/>
    <mergeCell ref="A5:L5"/>
    <mergeCell ref="E111:I111"/>
    <mergeCell ref="E134:I134"/>
    <mergeCell ref="E10:I10"/>
    <mergeCell ref="E22:I22"/>
    <mergeCell ref="E66:I66"/>
    <mergeCell ref="E88:I88"/>
    <mergeCell ref="E43:I43"/>
  </mergeCells>
  <pageMargins left="7.874015748031496E-2" right="7.874015748031496E-2" top="0.74803149606299213" bottom="0.55118110236220474" header="0.31496062992125984" footer="0.31496062992125984"/>
  <pageSetup paperSize="9" orientation="landscape" horizontalDpi="4294967293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showGridLines="0" topLeftCell="A52" zoomScale="120" zoomScaleNormal="120" workbookViewId="0">
      <selection activeCell="F95" sqref="F95"/>
    </sheetView>
  </sheetViews>
  <sheetFormatPr defaultColWidth="9.140625" defaultRowHeight="24"/>
  <cols>
    <col min="1" max="1" width="5" style="1426" customWidth="1"/>
    <col min="2" max="2" width="14" style="419" customWidth="1"/>
    <col min="3" max="3" width="9.42578125" style="419" customWidth="1"/>
    <col min="4" max="4" width="15.42578125" style="419" customWidth="1"/>
    <col min="5" max="5" width="18.85546875" style="419" customWidth="1"/>
    <col min="6" max="6" width="15.85546875" style="1456" customWidth="1"/>
    <col min="7" max="7" width="8" style="1456" customWidth="1"/>
    <col min="8" max="11" width="9.5703125" style="419" customWidth="1"/>
    <col min="12" max="12" width="9.42578125" style="419" customWidth="1"/>
    <col min="13" max="16384" width="9.140625" style="419"/>
  </cols>
  <sheetData>
    <row r="1" spans="1:12">
      <c r="A1" s="1424"/>
      <c r="L1" s="1416" t="s">
        <v>3439</v>
      </c>
    </row>
    <row r="2" spans="1:12">
      <c r="A2" s="1859" t="s">
        <v>1230</v>
      </c>
      <c r="B2" s="1859"/>
      <c r="C2" s="1859"/>
      <c r="D2" s="1859"/>
      <c r="E2" s="1859"/>
      <c r="F2" s="1859"/>
      <c r="G2" s="1859"/>
      <c r="H2" s="1859"/>
      <c r="I2" s="1859"/>
      <c r="J2" s="1859"/>
      <c r="K2" s="1859"/>
      <c r="L2" s="1859"/>
    </row>
    <row r="3" spans="1:12">
      <c r="A3" s="1859" t="s">
        <v>2656</v>
      </c>
      <c r="B3" s="1859"/>
      <c r="C3" s="1859"/>
      <c r="D3" s="1859"/>
      <c r="E3" s="1859"/>
      <c r="F3" s="1859"/>
      <c r="G3" s="1859"/>
      <c r="H3" s="1859"/>
      <c r="I3" s="1859"/>
      <c r="J3" s="1859"/>
      <c r="K3" s="1859"/>
      <c r="L3" s="1859"/>
    </row>
    <row r="4" spans="1:12">
      <c r="A4" s="1867" t="s">
        <v>273</v>
      </c>
      <c r="B4" s="1867"/>
      <c r="C4" s="1867"/>
      <c r="D4" s="1867"/>
      <c r="E4" s="1867"/>
      <c r="F4" s="1867"/>
      <c r="G4" s="1867"/>
      <c r="H4" s="1867"/>
      <c r="I4" s="1867"/>
      <c r="J4" s="1867"/>
      <c r="K4" s="1867"/>
      <c r="L4" s="1867"/>
    </row>
    <row r="5" spans="1:12" ht="14.25" customHeight="1"/>
    <row r="6" spans="1:12">
      <c r="A6" s="78"/>
      <c r="B6" s="179"/>
      <c r="C6" s="179"/>
      <c r="D6" s="179"/>
      <c r="E6" s="179"/>
      <c r="F6" s="180" t="s">
        <v>278</v>
      </c>
      <c r="G6" s="1884" t="s">
        <v>279</v>
      </c>
      <c r="H6" s="1885"/>
      <c r="I6" s="1885"/>
      <c r="J6" s="1885"/>
      <c r="K6" s="1886"/>
      <c r="L6" s="180" t="s">
        <v>285</v>
      </c>
    </row>
    <row r="7" spans="1:12">
      <c r="A7" s="182" t="s">
        <v>276</v>
      </c>
      <c r="B7" s="182" t="s">
        <v>87</v>
      </c>
      <c r="C7" s="182" t="s">
        <v>1231</v>
      </c>
      <c r="D7" s="182" t="s">
        <v>1232</v>
      </c>
      <c r="E7" s="182" t="s">
        <v>277</v>
      </c>
      <c r="F7" s="79" t="s">
        <v>1233</v>
      </c>
      <c r="G7" s="180">
        <v>2561</v>
      </c>
      <c r="H7" s="180">
        <v>2562</v>
      </c>
      <c r="I7" s="180">
        <v>2563</v>
      </c>
      <c r="J7" s="180">
        <v>2564</v>
      </c>
      <c r="K7" s="180">
        <v>2565</v>
      </c>
      <c r="L7" s="182" t="s">
        <v>329</v>
      </c>
    </row>
    <row r="8" spans="1:12">
      <c r="A8" s="184"/>
      <c r="B8" s="184"/>
      <c r="C8" s="184"/>
      <c r="D8" s="184"/>
      <c r="E8" s="184"/>
      <c r="F8" s="184"/>
      <c r="G8" s="184" t="s">
        <v>280</v>
      </c>
      <c r="H8" s="184" t="s">
        <v>280</v>
      </c>
      <c r="I8" s="184" t="s">
        <v>280</v>
      </c>
      <c r="J8" s="184" t="s">
        <v>280</v>
      </c>
      <c r="K8" s="184" t="s">
        <v>280</v>
      </c>
      <c r="L8" s="184" t="s">
        <v>330</v>
      </c>
    </row>
    <row r="9" spans="1:12" s="239" customFormat="1" ht="21.75">
      <c r="A9" s="84">
        <v>1</v>
      </c>
      <c r="B9" s="1317" t="s">
        <v>1234</v>
      </c>
      <c r="C9" s="1317" t="s">
        <v>1235</v>
      </c>
      <c r="D9" s="1317" t="s">
        <v>1237</v>
      </c>
      <c r="E9" s="881" t="s">
        <v>328</v>
      </c>
      <c r="F9" s="84" t="s">
        <v>3853</v>
      </c>
      <c r="G9" s="161" t="s">
        <v>97</v>
      </c>
      <c r="H9" s="1026" t="s">
        <v>97</v>
      </c>
      <c r="I9" s="1026">
        <v>5000</v>
      </c>
      <c r="J9" s="1026" t="s">
        <v>97</v>
      </c>
      <c r="K9" s="1026" t="s">
        <v>97</v>
      </c>
      <c r="L9" s="84" t="s">
        <v>920</v>
      </c>
    </row>
    <row r="10" spans="1:12" s="239" customFormat="1" ht="21.75">
      <c r="A10" s="98"/>
      <c r="B10" s="1318"/>
      <c r="C10" s="1318"/>
      <c r="D10" s="1318"/>
      <c r="E10" s="882" t="s">
        <v>3852</v>
      </c>
      <c r="F10" s="98" t="s">
        <v>3854</v>
      </c>
      <c r="G10" s="582"/>
      <c r="H10" s="1409"/>
      <c r="I10" s="1409"/>
      <c r="J10" s="1409"/>
      <c r="K10" s="1409"/>
      <c r="L10" s="98"/>
    </row>
    <row r="11" spans="1:12" s="239" customFormat="1" ht="21.75">
      <c r="A11" s="342">
        <v>2</v>
      </c>
      <c r="B11" s="1317" t="s">
        <v>1234</v>
      </c>
      <c r="C11" s="1317" t="s">
        <v>1235</v>
      </c>
      <c r="D11" s="1317" t="s">
        <v>1237</v>
      </c>
      <c r="E11" s="150" t="s">
        <v>328</v>
      </c>
      <c r="F11" s="1420" t="s">
        <v>3855</v>
      </c>
      <c r="G11" s="1026" t="s">
        <v>97</v>
      </c>
      <c r="H11" s="1026" t="s">
        <v>97</v>
      </c>
      <c r="I11" s="677">
        <v>11000</v>
      </c>
      <c r="J11" s="1026" t="s">
        <v>97</v>
      </c>
      <c r="K11" s="1026" t="s">
        <v>97</v>
      </c>
      <c r="L11" s="84" t="s">
        <v>920</v>
      </c>
    </row>
    <row r="12" spans="1:12" s="239" customFormat="1" ht="21.75">
      <c r="A12" s="342"/>
      <c r="B12" s="1318"/>
      <c r="C12" s="1318"/>
      <c r="D12" s="1318"/>
      <c r="E12" s="151" t="s">
        <v>3858</v>
      </c>
      <c r="F12" s="342" t="s">
        <v>3856</v>
      </c>
      <c r="G12" s="677"/>
      <c r="H12" s="677"/>
      <c r="I12" s="677"/>
      <c r="J12" s="677"/>
      <c r="K12" s="677"/>
      <c r="L12" s="342"/>
    </row>
    <row r="13" spans="1:12" s="239" customFormat="1" ht="21.75">
      <c r="A13" s="98"/>
      <c r="B13" s="1318"/>
      <c r="C13" s="1318"/>
      <c r="D13" s="1318"/>
      <c r="E13" s="882" t="s">
        <v>3859</v>
      </c>
      <c r="F13" s="98" t="s">
        <v>3857</v>
      </c>
      <c r="G13" s="1409"/>
      <c r="H13" s="1409"/>
      <c r="I13" s="1409"/>
      <c r="J13" s="1409"/>
      <c r="K13" s="1409"/>
      <c r="L13" s="98"/>
    </row>
    <row r="14" spans="1:12" s="239" customFormat="1" ht="21.75">
      <c r="A14" s="342">
        <v>3</v>
      </c>
      <c r="B14" s="1317" t="s">
        <v>1234</v>
      </c>
      <c r="C14" s="1317" t="s">
        <v>1235</v>
      </c>
      <c r="D14" s="1317" t="s">
        <v>1237</v>
      </c>
      <c r="E14" s="150" t="s">
        <v>328</v>
      </c>
      <c r="F14" s="1420" t="s">
        <v>3861</v>
      </c>
      <c r="G14" s="1026" t="s">
        <v>97</v>
      </c>
      <c r="H14" s="1026" t="s">
        <v>97</v>
      </c>
      <c r="I14" s="677">
        <v>3000</v>
      </c>
      <c r="J14" s="1026" t="s">
        <v>97</v>
      </c>
      <c r="K14" s="1026" t="s">
        <v>97</v>
      </c>
      <c r="L14" s="84" t="s">
        <v>920</v>
      </c>
    </row>
    <row r="15" spans="1:12" s="239" customFormat="1" ht="21.75">
      <c r="A15" s="342"/>
      <c r="B15" s="1318"/>
      <c r="C15" s="1318"/>
      <c r="D15" s="1318"/>
      <c r="E15" s="151" t="s">
        <v>3858</v>
      </c>
      <c r="F15" s="342" t="s">
        <v>3860</v>
      </c>
      <c r="G15" s="677"/>
      <c r="H15" s="677"/>
      <c r="I15" s="677"/>
      <c r="J15" s="677"/>
      <c r="K15" s="677"/>
      <c r="L15" s="342"/>
    </row>
    <row r="16" spans="1:12" s="239" customFormat="1" ht="21.75">
      <c r="A16" s="98"/>
      <c r="B16" s="1318"/>
      <c r="C16" s="1318"/>
      <c r="D16" s="1318"/>
      <c r="E16" s="882" t="s">
        <v>3859</v>
      </c>
      <c r="F16" s="98" t="s">
        <v>748</v>
      </c>
      <c r="G16" s="1409"/>
      <c r="H16" s="1409"/>
      <c r="I16" s="1409"/>
      <c r="J16" s="1409"/>
      <c r="K16" s="1409"/>
      <c r="L16" s="98"/>
    </row>
    <row r="17" spans="1:12" s="239" customFormat="1" ht="21.75">
      <c r="A17" s="342">
        <v>4</v>
      </c>
      <c r="B17" s="1317" t="s">
        <v>1234</v>
      </c>
      <c r="C17" s="1317" t="s">
        <v>1235</v>
      </c>
      <c r="D17" s="1317" t="s">
        <v>1237</v>
      </c>
      <c r="E17" s="1418" t="s">
        <v>3863</v>
      </c>
      <c r="F17" s="1420" t="s">
        <v>3862</v>
      </c>
      <c r="G17" s="1026" t="s">
        <v>97</v>
      </c>
      <c r="H17" s="1026" t="s">
        <v>97</v>
      </c>
      <c r="I17" s="677">
        <v>2500</v>
      </c>
      <c r="J17" s="1026" t="s">
        <v>97</v>
      </c>
      <c r="K17" s="1026" t="s">
        <v>97</v>
      </c>
      <c r="L17" s="84" t="s">
        <v>920</v>
      </c>
    </row>
    <row r="18" spans="1:12" s="239" customFormat="1" ht="21.75">
      <c r="A18" s="98"/>
      <c r="B18" s="1318"/>
      <c r="C18" s="1318"/>
      <c r="D18" s="1319"/>
      <c r="E18" s="882" t="s">
        <v>3864</v>
      </c>
      <c r="F18" s="98" t="s">
        <v>3854</v>
      </c>
      <c r="G18" s="1409"/>
      <c r="H18" s="1409"/>
      <c r="I18" s="1409"/>
      <c r="J18" s="1409"/>
      <c r="K18" s="1409"/>
      <c r="L18" s="98"/>
    </row>
    <row r="19" spans="1:12" s="239" customFormat="1" ht="21.75">
      <c r="A19" s="84">
        <v>5</v>
      </c>
      <c r="B19" s="1317" t="s">
        <v>1234</v>
      </c>
      <c r="C19" s="1317" t="s">
        <v>1235</v>
      </c>
      <c r="D19" s="1317" t="s">
        <v>1236</v>
      </c>
      <c r="E19" s="881" t="s">
        <v>3863</v>
      </c>
      <c r="F19" s="1421" t="s">
        <v>3865</v>
      </c>
      <c r="G19" s="1026" t="s">
        <v>97</v>
      </c>
      <c r="H19" s="1026" t="s">
        <v>97</v>
      </c>
      <c r="I19" s="1026">
        <v>700</v>
      </c>
      <c r="J19" s="1026" t="s">
        <v>97</v>
      </c>
      <c r="K19" s="1026" t="s">
        <v>97</v>
      </c>
      <c r="L19" s="84" t="s">
        <v>920</v>
      </c>
    </row>
    <row r="20" spans="1:12" s="239" customFormat="1" ht="21.75">
      <c r="A20" s="342"/>
      <c r="B20" s="1318"/>
      <c r="C20" s="1318"/>
      <c r="D20" s="1318"/>
      <c r="E20" s="151" t="s">
        <v>3864</v>
      </c>
      <c r="F20" s="342" t="s">
        <v>3866</v>
      </c>
      <c r="G20" s="677"/>
      <c r="H20" s="677"/>
      <c r="I20" s="677"/>
      <c r="J20" s="677"/>
      <c r="K20" s="677"/>
      <c r="L20" s="342"/>
    </row>
    <row r="21" spans="1:12" s="239" customFormat="1" ht="21.75">
      <c r="A21" s="342"/>
      <c r="B21" s="1318"/>
      <c r="C21" s="1318"/>
      <c r="D21" s="1318"/>
      <c r="E21" s="1418"/>
      <c r="F21" s="342" t="s">
        <v>3867</v>
      </c>
      <c r="G21" s="677"/>
      <c r="H21" s="677"/>
      <c r="I21" s="677"/>
      <c r="J21" s="677"/>
      <c r="K21" s="677"/>
      <c r="L21" s="342"/>
    </row>
    <row r="22" spans="1:12" s="239" customFormat="1" ht="21.75">
      <c r="A22" s="98"/>
      <c r="B22" s="1319"/>
      <c r="C22" s="1319"/>
      <c r="D22" s="1319"/>
      <c r="E22" s="882"/>
      <c r="F22" s="98" t="s">
        <v>764</v>
      </c>
      <c r="G22" s="1409"/>
      <c r="H22" s="1409"/>
      <c r="I22" s="1409"/>
      <c r="J22" s="1409"/>
      <c r="K22" s="1409"/>
      <c r="L22" s="98"/>
    </row>
    <row r="23" spans="1:12" s="239" customFormat="1" ht="21.75">
      <c r="A23" s="530"/>
      <c r="B23" s="598"/>
      <c r="C23" s="598"/>
      <c r="D23" s="598"/>
      <c r="E23" s="722"/>
      <c r="F23" s="530"/>
      <c r="G23" s="714"/>
      <c r="H23" s="1404"/>
      <c r="I23" s="1404"/>
      <c r="J23" s="1404"/>
      <c r="K23" s="1404"/>
      <c r="L23" s="530"/>
    </row>
    <row r="24" spans="1:12" s="239" customFormat="1" ht="21.75">
      <c r="A24" s="530"/>
      <c r="B24" s="598"/>
      <c r="C24" s="598"/>
      <c r="D24" s="598"/>
      <c r="E24" s="722"/>
      <c r="F24" s="530"/>
      <c r="G24" s="714"/>
      <c r="H24" s="1404"/>
      <c r="I24" s="1404"/>
      <c r="J24" s="1404"/>
      <c r="K24" s="1404"/>
      <c r="L24" s="530"/>
    </row>
    <row r="25" spans="1:12" s="239" customFormat="1">
      <c r="A25" s="78"/>
      <c r="B25" s="179"/>
      <c r="C25" s="179"/>
      <c r="D25" s="179"/>
      <c r="E25" s="179"/>
      <c r="F25" s="180" t="s">
        <v>278</v>
      </c>
      <c r="G25" s="1884" t="s">
        <v>279</v>
      </c>
      <c r="H25" s="1885"/>
      <c r="I25" s="1885"/>
      <c r="J25" s="1885"/>
      <c r="K25" s="1886"/>
      <c r="L25" s="180" t="s">
        <v>285</v>
      </c>
    </row>
    <row r="26" spans="1:12" s="239" customFormat="1">
      <c r="A26" s="182" t="s">
        <v>276</v>
      </c>
      <c r="B26" s="182" t="s">
        <v>87</v>
      </c>
      <c r="C26" s="182" t="s">
        <v>1231</v>
      </c>
      <c r="D26" s="182" t="s">
        <v>1232</v>
      </c>
      <c r="E26" s="182" t="s">
        <v>277</v>
      </c>
      <c r="F26" s="79" t="s">
        <v>1233</v>
      </c>
      <c r="G26" s="180">
        <v>2561</v>
      </c>
      <c r="H26" s="180">
        <v>2562</v>
      </c>
      <c r="I26" s="180">
        <v>2563</v>
      </c>
      <c r="J26" s="180">
        <v>2564</v>
      </c>
      <c r="K26" s="180">
        <v>2565</v>
      </c>
      <c r="L26" s="182" t="s">
        <v>329</v>
      </c>
    </row>
    <row r="27" spans="1:12" s="239" customFormat="1">
      <c r="A27" s="184"/>
      <c r="B27" s="184"/>
      <c r="C27" s="184"/>
      <c r="D27" s="184"/>
      <c r="E27" s="184"/>
      <c r="F27" s="184"/>
      <c r="G27" s="184" t="s">
        <v>280</v>
      </c>
      <c r="H27" s="184" t="s">
        <v>280</v>
      </c>
      <c r="I27" s="184" t="s">
        <v>280</v>
      </c>
      <c r="J27" s="184" t="s">
        <v>280</v>
      </c>
      <c r="K27" s="184" t="s">
        <v>280</v>
      </c>
      <c r="L27" s="184" t="s">
        <v>330</v>
      </c>
    </row>
    <row r="28" spans="1:12" s="239" customFormat="1" ht="21.75">
      <c r="A28" s="84">
        <v>6</v>
      </c>
      <c r="B28" s="1317" t="s">
        <v>1234</v>
      </c>
      <c r="C28" s="1317" t="s">
        <v>1235</v>
      </c>
      <c r="D28" s="1317" t="s">
        <v>1236</v>
      </c>
      <c r="E28" s="881" t="s">
        <v>328</v>
      </c>
      <c r="F28" s="1421" t="s">
        <v>3868</v>
      </c>
      <c r="G28" s="1026" t="s">
        <v>97</v>
      </c>
      <c r="H28" s="1026" t="s">
        <v>97</v>
      </c>
      <c r="I28" s="677">
        <v>24500</v>
      </c>
      <c r="J28" s="1026" t="s">
        <v>97</v>
      </c>
      <c r="K28" s="1026" t="s">
        <v>97</v>
      </c>
      <c r="L28" s="84" t="s">
        <v>920</v>
      </c>
    </row>
    <row r="29" spans="1:12" s="239" customFormat="1" ht="21.75">
      <c r="A29" s="342"/>
      <c r="B29" s="1318"/>
      <c r="C29" s="1318"/>
      <c r="D29" s="1318"/>
      <c r="E29" s="1418" t="s">
        <v>3870</v>
      </c>
      <c r="F29" s="342" t="s">
        <v>3869</v>
      </c>
      <c r="G29" s="677"/>
      <c r="H29" s="677"/>
      <c r="I29" s="677"/>
      <c r="J29" s="677"/>
      <c r="K29" s="677"/>
      <c r="L29" s="342"/>
    </row>
    <row r="30" spans="1:12" s="239" customFormat="1" ht="21.75">
      <c r="A30" s="342"/>
      <c r="B30" s="1318"/>
      <c r="C30" s="1318"/>
      <c r="D30" s="1318"/>
      <c r="E30" s="882" t="s">
        <v>3874</v>
      </c>
      <c r="F30" s="98" t="s">
        <v>3440</v>
      </c>
      <c r="G30" s="1409"/>
      <c r="H30" s="1409"/>
      <c r="I30" s="1409"/>
      <c r="J30" s="1409"/>
      <c r="K30" s="1409"/>
      <c r="L30" s="98"/>
    </row>
    <row r="31" spans="1:12" s="239" customFormat="1" ht="21.75">
      <c r="A31" s="84">
        <v>7</v>
      </c>
      <c r="B31" s="1317" t="s">
        <v>1234</v>
      </c>
      <c r="C31" s="1317" t="s">
        <v>1235</v>
      </c>
      <c r="D31" s="1317" t="s">
        <v>1236</v>
      </c>
      <c r="E31" s="881" t="s">
        <v>328</v>
      </c>
      <c r="F31" s="1421" t="s">
        <v>3871</v>
      </c>
      <c r="G31" s="1026" t="s">
        <v>97</v>
      </c>
      <c r="H31" s="1026" t="s">
        <v>97</v>
      </c>
      <c r="I31" s="677">
        <v>8000</v>
      </c>
      <c r="J31" s="1026" t="s">
        <v>97</v>
      </c>
      <c r="K31" s="1026" t="s">
        <v>97</v>
      </c>
      <c r="L31" s="84" t="s">
        <v>920</v>
      </c>
    </row>
    <row r="32" spans="1:12" s="239" customFormat="1" ht="21.75">
      <c r="A32" s="342"/>
      <c r="B32" s="1318"/>
      <c r="C32" s="1318"/>
      <c r="D32" s="1318"/>
      <c r="E32" s="1418" t="s">
        <v>3870</v>
      </c>
      <c r="F32" s="342" t="s">
        <v>3872</v>
      </c>
      <c r="G32" s="677"/>
      <c r="H32" s="677"/>
      <c r="I32" s="677"/>
      <c r="J32" s="677"/>
      <c r="K32" s="677"/>
      <c r="L32" s="342"/>
    </row>
    <row r="33" spans="1:12" s="239" customFormat="1" ht="21.75">
      <c r="A33" s="342"/>
      <c r="B33" s="1318"/>
      <c r="C33" s="1318"/>
      <c r="D33" s="1318"/>
      <c r="E33" s="882" t="s">
        <v>3874</v>
      </c>
      <c r="F33" s="98" t="s">
        <v>764</v>
      </c>
      <c r="G33" s="1409"/>
      <c r="H33" s="1409"/>
      <c r="I33" s="1409"/>
      <c r="J33" s="1409"/>
      <c r="K33" s="1409"/>
      <c r="L33" s="98"/>
    </row>
    <row r="34" spans="1:12" s="239" customFormat="1" ht="21.75">
      <c r="A34" s="84">
        <v>8</v>
      </c>
      <c r="B34" s="1317" t="s">
        <v>1234</v>
      </c>
      <c r="C34" s="1317" t="s">
        <v>1235</v>
      </c>
      <c r="D34" s="1317" t="s">
        <v>1236</v>
      </c>
      <c r="E34" s="881" t="s">
        <v>328</v>
      </c>
      <c r="F34" s="1421" t="s">
        <v>3873</v>
      </c>
      <c r="G34" s="1026" t="s">
        <v>97</v>
      </c>
      <c r="H34" s="1026" t="s">
        <v>97</v>
      </c>
      <c r="I34" s="677">
        <v>2500</v>
      </c>
      <c r="J34" s="1026" t="s">
        <v>97</v>
      </c>
      <c r="K34" s="1026" t="s">
        <v>97</v>
      </c>
      <c r="L34" s="84" t="s">
        <v>920</v>
      </c>
    </row>
    <row r="35" spans="1:12" s="239" customFormat="1" ht="21.75">
      <c r="A35" s="342"/>
      <c r="B35" s="1318"/>
      <c r="C35" s="1318"/>
      <c r="D35" s="1318"/>
      <c r="E35" s="1418" t="s">
        <v>3870</v>
      </c>
      <c r="F35" s="342" t="s">
        <v>764</v>
      </c>
      <c r="G35" s="677"/>
      <c r="H35" s="677"/>
      <c r="I35" s="677"/>
      <c r="J35" s="677"/>
      <c r="K35" s="677"/>
      <c r="L35" s="342"/>
    </row>
    <row r="36" spans="1:12" s="239" customFormat="1" ht="21.75">
      <c r="A36" s="98"/>
      <c r="B36" s="1319"/>
      <c r="C36" s="1319"/>
      <c r="D36" s="1319"/>
      <c r="E36" s="152" t="s">
        <v>3874</v>
      </c>
      <c r="F36" s="98"/>
      <c r="G36" s="1409"/>
      <c r="H36" s="1409"/>
      <c r="I36" s="1409"/>
      <c r="J36" s="1409"/>
      <c r="K36" s="1409"/>
      <c r="L36" s="98"/>
    </row>
    <row r="37" spans="1:12" s="239" customFormat="1" ht="21.75">
      <c r="A37" s="342">
        <v>9</v>
      </c>
      <c r="B37" s="1317" t="s">
        <v>1234</v>
      </c>
      <c r="C37" s="1317" t="s">
        <v>1235</v>
      </c>
      <c r="D37" s="1317" t="s">
        <v>1238</v>
      </c>
      <c r="E37" s="1418" t="s">
        <v>3877</v>
      </c>
      <c r="F37" s="1420" t="s">
        <v>3875</v>
      </c>
      <c r="G37" s="1026" t="s">
        <v>97</v>
      </c>
      <c r="H37" s="1026" t="s">
        <v>97</v>
      </c>
      <c r="I37" s="677">
        <v>100000</v>
      </c>
      <c r="J37" s="1026" t="s">
        <v>97</v>
      </c>
      <c r="K37" s="1026" t="s">
        <v>97</v>
      </c>
      <c r="L37" s="84" t="s">
        <v>920</v>
      </c>
    </row>
    <row r="38" spans="1:12" s="239" customFormat="1" ht="21.75">
      <c r="A38" s="98"/>
      <c r="B38" s="1319"/>
      <c r="C38" s="1319"/>
      <c r="D38" s="1319"/>
      <c r="E38" s="882" t="s">
        <v>3878</v>
      </c>
      <c r="F38" s="98" t="s">
        <v>3876</v>
      </c>
      <c r="G38" s="1409"/>
      <c r="H38" s="1409"/>
      <c r="I38" s="1409"/>
      <c r="J38" s="1409"/>
      <c r="K38" s="1409"/>
      <c r="L38" s="98"/>
    </row>
    <row r="39" spans="1:12" s="239" customFormat="1" ht="21.75">
      <c r="A39" s="342">
        <v>10</v>
      </c>
      <c r="B39" s="1317" t="s">
        <v>1234</v>
      </c>
      <c r="C39" s="1317" t="s">
        <v>1235</v>
      </c>
      <c r="D39" s="1317" t="s">
        <v>1236</v>
      </c>
      <c r="E39" s="881" t="s">
        <v>328</v>
      </c>
      <c r="F39" s="1421" t="s">
        <v>3879</v>
      </c>
      <c r="G39" s="1026" t="s">
        <v>97</v>
      </c>
      <c r="H39" s="1026" t="s">
        <v>97</v>
      </c>
      <c r="I39" s="677">
        <v>22000</v>
      </c>
      <c r="J39" s="1026" t="s">
        <v>97</v>
      </c>
      <c r="K39" s="1026" t="s">
        <v>97</v>
      </c>
      <c r="L39" s="342" t="s">
        <v>1599</v>
      </c>
    </row>
    <row r="40" spans="1:12" s="239" customFormat="1" ht="21.75">
      <c r="A40" s="342"/>
      <c r="B40" s="1318" t="s">
        <v>3881</v>
      </c>
      <c r="C40" s="1318"/>
      <c r="D40" s="1318"/>
      <c r="E40" s="1418" t="s">
        <v>3870</v>
      </c>
      <c r="F40" s="342" t="s">
        <v>3880</v>
      </c>
      <c r="G40" s="677"/>
      <c r="H40" s="677"/>
      <c r="I40" s="677"/>
      <c r="J40" s="677"/>
      <c r="K40" s="677"/>
      <c r="L40" s="342"/>
    </row>
    <row r="41" spans="1:12" s="239" customFormat="1" ht="21.75">
      <c r="A41" s="98"/>
      <c r="B41" s="1319" t="s">
        <v>3882</v>
      </c>
      <c r="C41" s="1319"/>
      <c r="D41" s="1319"/>
      <c r="E41" s="882" t="s">
        <v>3874</v>
      </c>
      <c r="F41" s="98" t="s">
        <v>764</v>
      </c>
      <c r="G41" s="1409"/>
      <c r="H41" s="1409"/>
      <c r="I41" s="1409"/>
      <c r="J41" s="1409"/>
      <c r="K41" s="1409"/>
      <c r="L41" s="98"/>
    </row>
    <row r="42" spans="1:12" s="239" customFormat="1" ht="21.75">
      <c r="A42" s="342">
        <v>11</v>
      </c>
      <c r="B42" s="1317" t="s">
        <v>1234</v>
      </c>
      <c r="C42" s="1317" t="s">
        <v>1235</v>
      </c>
      <c r="D42" s="1317" t="s">
        <v>1236</v>
      </c>
      <c r="E42" s="881" t="s">
        <v>328</v>
      </c>
      <c r="F42" s="1421" t="s">
        <v>3871</v>
      </c>
      <c r="G42" s="1026" t="s">
        <v>97</v>
      </c>
      <c r="H42" s="1026" t="s">
        <v>97</v>
      </c>
      <c r="I42" s="677">
        <v>8000</v>
      </c>
      <c r="J42" s="1026" t="s">
        <v>97</v>
      </c>
      <c r="K42" s="1026" t="s">
        <v>97</v>
      </c>
      <c r="L42" s="342" t="s">
        <v>1599</v>
      </c>
    </row>
    <row r="43" spans="1:12" s="239" customFormat="1" ht="21.75">
      <c r="A43" s="342"/>
      <c r="B43" s="1318" t="s">
        <v>3881</v>
      </c>
      <c r="C43" s="1318"/>
      <c r="D43" s="1318"/>
      <c r="E43" s="1418" t="s">
        <v>3870</v>
      </c>
      <c r="F43" s="342" t="s">
        <v>3872</v>
      </c>
      <c r="G43" s="156"/>
      <c r="H43" s="677"/>
      <c r="I43" s="677"/>
      <c r="J43" s="677"/>
      <c r="K43" s="677"/>
      <c r="L43" s="342"/>
    </row>
    <row r="44" spans="1:12" s="239" customFormat="1" ht="21.75">
      <c r="A44" s="98"/>
      <c r="B44" s="1319" t="s">
        <v>3882</v>
      </c>
      <c r="C44" s="1319"/>
      <c r="D44" s="1319"/>
      <c r="E44" s="882" t="s">
        <v>3874</v>
      </c>
      <c r="F44" s="98" t="s">
        <v>764</v>
      </c>
      <c r="G44" s="582"/>
      <c r="H44" s="1409"/>
      <c r="I44" s="1409"/>
      <c r="J44" s="1409"/>
      <c r="K44" s="1409"/>
      <c r="L44" s="98"/>
    </row>
    <row r="45" spans="1:12" s="239" customFormat="1" ht="21.75">
      <c r="A45" s="530"/>
      <c r="B45" s="598"/>
      <c r="C45" s="598"/>
      <c r="D45" s="598"/>
      <c r="E45" s="722"/>
      <c r="F45" s="530"/>
      <c r="G45" s="714"/>
      <c r="H45" s="1404"/>
      <c r="I45" s="1404"/>
      <c r="J45" s="1404"/>
      <c r="K45" s="1404"/>
      <c r="L45" s="530"/>
    </row>
    <row r="46" spans="1:12" s="239" customFormat="1" ht="21.75">
      <c r="A46" s="530"/>
      <c r="B46" s="598"/>
      <c r="C46" s="598"/>
      <c r="D46" s="598"/>
      <c r="E46" s="722"/>
      <c r="F46" s="530"/>
      <c r="G46" s="714"/>
      <c r="H46" s="1404"/>
      <c r="I46" s="1404"/>
      <c r="J46" s="1404"/>
      <c r="K46" s="1404"/>
      <c r="L46" s="530"/>
    </row>
    <row r="47" spans="1:12" s="239" customFormat="1" ht="21.75">
      <c r="A47" s="530"/>
      <c r="B47" s="598"/>
      <c r="C47" s="598"/>
      <c r="D47" s="598"/>
      <c r="E47" s="722"/>
      <c r="F47" s="530"/>
      <c r="G47" s="1404"/>
      <c r="H47" s="1404"/>
      <c r="I47" s="1404"/>
      <c r="J47" s="1404"/>
      <c r="K47" s="1404"/>
      <c r="L47" s="530"/>
    </row>
    <row r="48" spans="1:12" s="239" customFormat="1">
      <c r="A48" s="78"/>
      <c r="B48" s="179"/>
      <c r="C48" s="179"/>
      <c r="D48" s="179"/>
      <c r="E48" s="179"/>
      <c r="F48" s="180" t="s">
        <v>278</v>
      </c>
      <c r="G48" s="1884" t="s">
        <v>279</v>
      </c>
      <c r="H48" s="1885"/>
      <c r="I48" s="1885"/>
      <c r="J48" s="1885"/>
      <c r="K48" s="1886"/>
      <c r="L48" s="180" t="s">
        <v>285</v>
      </c>
    </row>
    <row r="49" spans="1:12" s="239" customFormat="1">
      <c r="A49" s="182" t="s">
        <v>276</v>
      </c>
      <c r="B49" s="182" t="s">
        <v>87</v>
      </c>
      <c r="C49" s="182" t="s">
        <v>1231</v>
      </c>
      <c r="D49" s="182" t="s">
        <v>1232</v>
      </c>
      <c r="E49" s="182" t="s">
        <v>277</v>
      </c>
      <c r="F49" s="79" t="s">
        <v>1233</v>
      </c>
      <c r="G49" s="180">
        <v>2561</v>
      </c>
      <c r="H49" s="180">
        <v>2562</v>
      </c>
      <c r="I49" s="180">
        <v>2563</v>
      </c>
      <c r="J49" s="180">
        <v>2564</v>
      </c>
      <c r="K49" s="180">
        <v>2565</v>
      </c>
      <c r="L49" s="182" t="s">
        <v>329</v>
      </c>
    </row>
    <row r="50" spans="1:12" s="239" customFormat="1">
      <c r="A50" s="184"/>
      <c r="B50" s="184"/>
      <c r="C50" s="184"/>
      <c r="D50" s="184"/>
      <c r="E50" s="184"/>
      <c r="F50" s="184"/>
      <c r="G50" s="184" t="s">
        <v>280</v>
      </c>
      <c r="H50" s="184" t="s">
        <v>280</v>
      </c>
      <c r="I50" s="184" t="s">
        <v>280</v>
      </c>
      <c r="J50" s="184" t="s">
        <v>280</v>
      </c>
      <c r="K50" s="184" t="s">
        <v>280</v>
      </c>
      <c r="L50" s="184" t="s">
        <v>330</v>
      </c>
    </row>
    <row r="51" spans="1:12" s="239" customFormat="1" ht="21.75">
      <c r="A51" s="84">
        <v>12</v>
      </c>
      <c r="B51" s="1317" t="s">
        <v>1234</v>
      </c>
      <c r="C51" s="1317" t="s">
        <v>1235</v>
      </c>
      <c r="D51" s="1317" t="s">
        <v>1236</v>
      </c>
      <c r="E51" s="881" t="s">
        <v>328</v>
      </c>
      <c r="F51" s="1421" t="s">
        <v>3873</v>
      </c>
      <c r="G51" s="1026" t="s">
        <v>97</v>
      </c>
      <c r="H51" s="1026" t="s">
        <v>97</v>
      </c>
      <c r="I51" s="1026">
        <v>5000</v>
      </c>
      <c r="J51" s="1026" t="s">
        <v>97</v>
      </c>
      <c r="K51" s="1026" t="s">
        <v>97</v>
      </c>
      <c r="L51" s="84" t="s">
        <v>1599</v>
      </c>
    </row>
    <row r="52" spans="1:12" s="239" customFormat="1" ht="21.75">
      <c r="A52" s="342"/>
      <c r="B52" s="1318" t="s">
        <v>3881</v>
      </c>
      <c r="C52" s="1318"/>
      <c r="D52" s="1318"/>
      <c r="E52" s="1418" t="s">
        <v>3870</v>
      </c>
      <c r="F52" s="342" t="s">
        <v>3883</v>
      </c>
      <c r="G52" s="677"/>
      <c r="H52" s="677"/>
      <c r="I52" s="677"/>
      <c r="J52" s="677"/>
      <c r="K52" s="677"/>
      <c r="L52" s="342"/>
    </row>
    <row r="53" spans="1:12" s="239" customFormat="1" ht="21.75">
      <c r="A53" s="98"/>
      <c r="B53" s="1319" t="s">
        <v>3882</v>
      </c>
      <c r="C53" s="1319"/>
      <c r="D53" s="1319"/>
      <c r="E53" s="152" t="s">
        <v>3874</v>
      </c>
      <c r="F53" s="98"/>
      <c r="G53" s="1409"/>
      <c r="H53" s="1409"/>
      <c r="I53" s="1409"/>
      <c r="J53" s="1409"/>
      <c r="K53" s="1409"/>
      <c r="L53" s="98"/>
    </row>
    <row r="54" spans="1:12" s="239" customFormat="1" ht="21.75">
      <c r="A54" s="342">
        <v>13</v>
      </c>
      <c r="B54" s="1317" t="s">
        <v>1234</v>
      </c>
      <c r="C54" s="1317" t="s">
        <v>1235</v>
      </c>
      <c r="D54" s="1318" t="s">
        <v>1236</v>
      </c>
      <c r="E54" s="1418" t="s">
        <v>3863</v>
      </c>
      <c r="F54" s="1421" t="s">
        <v>3865</v>
      </c>
      <c r="G54" s="1026" t="s">
        <v>97</v>
      </c>
      <c r="H54" s="1026" t="s">
        <v>97</v>
      </c>
      <c r="I54" s="677">
        <v>700</v>
      </c>
      <c r="J54" s="1026" t="s">
        <v>97</v>
      </c>
      <c r="K54" s="1026" t="s">
        <v>97</v>
      </c>
      <c r="L54" s="342" t="s">
        <v>1599</v>
      </c>
    </row>
    <row r="55" spans="1:12" s="239" customFormat="1" ht="21.75">
      <c r="A55" s="342"/>
      <c r="B55" s="1318"/>
      <c r="C55" s="1318"/>
      <c r="D55" s="1318"/>
      <c r="E55" s="151" t="s">
        <v>3864</v>
      </c>
      <c r="F55" s="342" t="s">
        <v>3866</v>
      </c>
      <c r="G55" s="677"/>
      <c r="H55" s="677"/>
      <c r="I55" s="677"/>
      <c r="J55" s="677"/>
      <c r="K55" s="677"/>
      <c r="L55" s="342"/>
    </row>
    <row r="56" spans="1:12" s="239" customFormat="1" ht="21.75">
      <c r="A56" s="342"/>
      <c r="B56" s="1318"/>
      <c r="C56" s="1318"/>
      <c r="D56" s="1318"/>
      <c r="E56" s="1418"/>
      <c r="F56" s="342" t="s">
        <v>3867</v>
      </c>
      <c r="G56" s="677"/>
      <c r="H56" s="677"/>
      <c r="I56" s="677"/>
      <c r="J56" s="677"/>
      <c r="K56" s="677"/>
      <c r="L56" s="342"/>
    </row>
    <row r="57" spans="1:12" s="239" customFormat="1" ht="21.75">
      <c r="A57" s="98"/>
      <c r="B57" s="1319"/>
      <c r="C57" s="1319"/>
      <c r="D57" s="1319"/>
      <c r="E57" s="882"/>
      <c r="F57" s="98" t="s">
        <v>764</v>
      </c>
      <c r="G57" s="1409"/>
      <c r="H57" s="1409"/>
      <c r="I57" s="1409"/>
      <c r="J57" s="1409"/>
      <c r="K57" s="1409"/>
      <c r="L57" s="98"/>
    </row>
    <row r="58" spans="1:12" s="239" customFormat="1" ht="21.75">
      <c r="A58" s="342">
        <v>14</v>
      </c>
      <c r="B58" s="1317" t="s">
        <v>1239</v>
      </c>
      <c r="C58" s="1317" t="s">
        <v>1235</v>
      </c>
      <c r="D58" s="1317" t="s">
        <v>1237</v>
      </c>
      <c r="E58" s="150" t="s">
        <v>3885</v>
      </c>
      <c r="F58" s="1422" t="s">
        <v>3884</v>
      </c>
      <c r="G58" s="1026" t="s">
        <v>97</v>
      </c>
      <c r="H58" s="1026" t="s">
        <v>97</v>
      </c>
      <c r="I58" s="677">
        <v>18000</v>
      </c>
      <c r="J58" s="1026" t="s">
        <v>97</v>
      </c>
      <c r="K58" s="1026" t="s">
        <v>97</v>
      </c>
      <c r="L58" s="84" t="s">
        <v>1240</v>
      </c>
    </row>
    <row r="59" spans="1:12" s="239" customFormat="1" ht="21.75">
      <c r="A59" s="98"/>
      <c r="B59" s="1319"/>
      <c r="C59" s="1319"/>
      <c r="D59" s="1319"/>
      <c r="E59" s="152"/>
      <c r="F59" s="98" t="s">
        <v>3440</v>
      </c>
      <c r="G59" s="1409"/>
      <c r="H59" s="1409"/>
      <c r="I59" s="1409"/>
      <c r="J59" s="1409"/>
      <c r="K59" s="1409"/>
      <c r="L59" s="98"/>
    </row>
    <row r="60" spans="1:12" s="239" customFormat="1" ht="21.75">
      <c r="A60" s="342">
        <v>15</v>
      </c>
      <c r="B60" s="1317" t="s">
        <v>1239</v>
      </c>
      <c r="C60" s="1317" t="s">
        <v>1235</v>
      </c>
      <c r="D60" s="1318" t="s">
        <v>1236</v>
      </c>
      <c r="E60" s="881" t="s">
        <v>328</v>
      </c>
      <c r="F60" s="1421" t="s">
        <v>3886</v>
      </c>
      <c r="G60" s="1026" t="s">
        <v>97</v>
      </c>
      <c r="H60" s="1026" t="s">
        <v>97</v>
      </c>
      <c r="I60" s="677">
        <v>19500</v>
      </c>
      <c r="J60" s="1026" t="s">
        <v>97</v>
      </c>
      <c r="K60" s="1026" t="s">
        <v>97</v>
      </c>
      <c r="L60" s="84" t="s">
        <v>1240</v>
      </c>
    </row>
    <row r="61" spans="1:12" s="239" customFormat="1" ht="21.75">
      <c r="A61" s="342"/>
      <c r="B61" s="1318"/>
      <c r="C61" s="1318"/>
      <c r="D61" s="1318"/>
      <c r="E61" s="1418" t="s">
        <v>3870</v>
      </c>
      <c r="F61" s="342" t="s">
        <v>3887</v>
      </c>
      <c r="G61" s="677"/>
      <c r="H61" s="677"/>
      <c r="I61" s="677"/>
      <c r="J61" s="677"/>
      <c r="K61" s="677"/>
      <c r="L61" s="342"/>
    </row>
    <row r="62" spans="1:12" s="239" customFormat="1" ht="21.75">
      <c r="A62" s="98"/>
      <c r="B62" s="1319"/>
      <c r="C62" s="1319"/>
      <c r="D62" s="1319"/>
      <c r="E62" s="152" t="s">
        <v>3874</v>
      </c>
      <c r="F62" s="98" t="s">
        <v>3440</v>
      </c>
      <c r="G62" s="1409"/>
      <c r="H62" s="1409"/>
      <c r="I62" s="1409"/>
      <c r="J62" s="1409"/>
      <c r="K62" s="1409"/>
      <c r="L62" s="98"/>
    </row>
    <row r="63" spans="1:12" s="239" customFormat="1" ht="21.75">
      <c r="A63" s="342">
        <v>17</v>
      </c>
      <c r="B63" s="1317" t="s">
        <v>1239</v>
      </c>
      <c r="C63" s="1317" t="s">
        <v>1235</v>
      </c>
      <c r="D63" s="1318" t="s">
        <v>1236</v>
      </c>
      <c r="E63" s="881" t="s">
        <v>328</v>
      </c>
      <c r="F63" s="1421" t="s">
        <v>3871</v>
      </c>
      <c r="G63" s="1026" t="s">
        <v>97</v>
      </c>
      <c r="H63" s="1026" t="s">
        <v>97</v>
      </c>
      <c r="I63" s="677">
        <v>8000</v>
      </c>
      <c r="J63" s="1026" t="s">
        <v>97</v>
      </c>
      <c r="K63" s="1026" t="s">
        <v>97</v>
      </c>
      <c r="L63" s="84" t="s">
        <v>1240</v>
      </c>
    </row>
    <row r="64" spans="1:12" s="239" customFormat="1" ht="21.75">
      <c r="A64" s="342"/>
      <c r="B64" s="1318"/>
      <c r="C64" s="1318"/>
      <c r="D64" s="1318"/>
      <c r="E64" s="1418" t="s">
        <v>3870</v>
      </c>
      <c r="F64" s="342" t="s">
        <v>3872</v>
      </c>
      <c r="G64" s="677"/>
      <c r="H64" s="677"/>
      <c r="I64" s="677"/>
      <c r="J64" s="677"/>
      <c r="K64" s="677"/>
      <c r="L64" s="342"/>
    </row>
    <row r="65" spans="1:12" s="239" customFormat="1" ht="21.75">
      <c r="A65" s="98"/>
      <c r="B65" s="1319"/>
      <c r="C65" s="1319"/>
      <c r="D65" s="1319"/>
      <c r="E65" s="882" t="s">
        <v>3874</v>
      </c>
      <c r="F65" s="98" t="s">
        <v>764</v>
      </c>
      <c r="G65" s="1409"/>
      <c r="H65" s="1409"/>
      <c r="I65" s="1409"/>
      <c r="J65" s="1409"/>
      <c r="K65" s="1409"/>
      <c r="L65" s="98"/>
    </row>
    <row r="66" spans="1:12" s="239" customFormat="1" ht="21.75">
      <c r="A66" s="342"/>
      <c r="B66" s="1318"/>
      <c r="C66" s="1318"/>
      <c r="D66" s="1318"/>
      <c r="E66" s="1418"/>
      <c r="F66" s="342"/>
      <c r="G66" s="677"/>
      <c r="H66" s="677"/>
      <c r="I66" s="677"/>
      <c r="J66" s="677"/>
      <c r="K66" s="677"/>
      <c r="L66" s="342"/>
    </row>
    <row r="67" spans="1:12" s="239" customFormat="1" ht="21.75">
      <c r="A67" s="98"/>
      <c r="B67" s="1319"/>
      <c r="C67" s="1319"/>
      <c r="D67" s="1319"/>
      <c r="E67" s="882"/>
      <c r="F67" s="98"/>
      <c r="G67" s="1409"/>
      <c r="H67" s="1409"/>
      <c r="I67" s="1409"/>
      <c r="J67" s="1409"/>
      <c r="K67" s="1409"/>
      <c r="L67" s="98"/>
    </row>
    <row r="68" spans="1:12" s="239" customFormat="1" ht="21.75">
      <c r="A68" s="530"/>
      <c r="B68" s="598"/>
      <c r="C68" s="598"/>
      <c r="D68" s="598"/>
      <c r="E68" s="722"/>
      <c r="F68" s="530"/>
      <c r="G68" s="714"/>
      <c r="H68" s="1404"/>
      <c r="I68" s="1404"/>
      <c r="J68" s="1404"/>
      <c r="K68" s="1404"/>
      <c r="L68" s="530"/>
    </row>
    <row r="69" spans="1:12" s="239" customFormat="1" ht="21.75">
      <c r="A69" s="530"/>
      <c r="B69" s="598"/>
      <c r="C69" s="598"/>
      <c r="D69" s="598"/>
      <c r="E69" s="722"/>
      <c r="F69" s="530"/>
      <c r="G69" s="714"/>
      <c r="H69" s="1404"/>
      <c r="I69" s="1404"/>
      <c r="J69" s="1404"/>
      <c r="K69" s="1404"/>
      <c r="L69" s="530"/>
    </row>
    <row r="70" spans="1:12" s="239" customFormat="1" ht="21.75">
      <c r="A70" s="530"/>
      <c r="B70" s="598"/>
      <c r="C70" s="598"/>
      <c r="D70" s="598"/>
      <c r="E70" s="722"/>
      <c r="F70" s="530"/>
      <c r="G70" s="714"/>
      <c r="H70" s="1404"/>
      <c r="I70" s="1404"/>
      <c r="J70" s="1404"/>
      <c r="K70" s="1404"/>
      <c r="L70" s="530"/>
    </row>
    <row r="71" spans="1:12" s="239" customFormat="1">
      <c r="A71" s="78"/>
      <c r="B71" s="179"/>
      <c r="C71" s="179"/>
      <c r="D71" s="179"/>
      <c r="E71" s="179"/>
      <c r="F71" s="180" t="s">
        <v>278</v>
      </c>
      <c r="G71" s="1884" t="s">
        <v>279</v>
      </c>
      <c r="H71" s="1885"/>
      <c r="I71" s="1885"/>
      <c r="J71" s="1885"/>
      <c r="K71" s="1886"/>
      <c r="L71" s="180" t="s">
        <v>285</v>
      </c>
    </row>
    <row r="72" spans="1:12" s="239" customFormat="1">
      <c r="A72" s="182" t="s">
        <v>276</v>
      </c>
      <c r="B72" s="182" t="s">
        <v>87</v>
      </c>
      <c r="C72" s="182" t="s">
        <v>1231</v>
      </c>
      <c r="D72" s="182" t="s">
        <v>1232</v>
      </c>
      <c r="E72" s="182" t="s">
        <v>277</v>
      </c>
      <c r="F72" s="79" t="s">
        <v>1233</v>
      </c>
      <c r="G72" s="180">
        <v>2561</v>
      </c>
      <c r="H72" s="180">
        <v>2562</v>
      </c>
      <c r="I72" s="180">
        <v>2563</v>
      </c>
      <c r="J72" s="180">
        <v>2564</v>
      </c>
      <c r="K72" s="180">
        <v>2565</v>
      </c>
      <c r="L72" s="182" t="s">
        <v>329</v>
      </c>
    </row>
    <row r="73" spans="1:12" s="239" customFormat="1">
      <c r="A73" s="184"/>
      <c r="B73" s="184"/>
      <c r="C73" s="184"/>
      <c r="D73" s="184"/>
      <c r="E73" s="184"/>
      <c r="F73" s="184"/>
      <c r="G73" s="184" t="s">
        <v>280</v>
      </c>
      <c r="H73" s="184" t="s">
        <v>280</v>
      </c>
      <c r="I73" s="184" t="s">
        <v>280</v>
      </c>
      <c r="J73" s="184" t="s">
        <v>280</v>
      </c>
      <c r="K73" s="184" t="s">
        <v>280</v>
      </c>
      <c r="L73" s="184" t="s">
        <v>330</v>
      </c>
    </row>
    <row r="74" spans="1:12" s="239" customFormat="1" ht="21.75">
      <c r="A74" s="84">
        <v>18</v>
      </c>
      <c r="B74" s="1317" t="s">
        <v>1239</v>
      </c>
      <c r="C74" s="1317" t="s">
        <v>1235</v>
      </c>
      <c r="D74" s="1317" t="s">
        <v>1236</v>
      </c>
      <c r="E74" s="881" t="s">
        <v>3863</v>
      </c>
      <c r="F74" s="1421" t="s">
        <v>3865</v>
      </c>
      <c r="G74" s="1026" t="s">
        <v>97</v>
      </c>
      <c r="H74" s="1026" t="s">
        <v>97</v>
      </c>
      <c r="I74" s="1026">
        <v>700</v>
      </c>
      <c r="J74" s="1026" t="s">
        <v>97</v>
      </c>
      <c r="K74" s="1026" t="s">
        <v>97</v>
      </c>
      <c r="L74" s="84" t="s">
        <v>1240</v>
      </c>
    </row>
    <row r="75" spans="1:12" s="239" customFormat="1" ht="21.75">
      <c r="A75" s="342"/>
      <c r="B75" s="1318"/>
      <c r="C75" s="1318"/>
      <c r="D75" s="1318"/>
      <c r="E75" s="151" t="s">
        <v>3864</v>
      </c>
      <c r="F75" s="342" t="s">
        <v>3866</v>
      </c>
      <c r="G75" s="677"/>
      <c r="H75" s="677"/>
      <c r="I75" s="677"/>
      <c r="J75" s="677"/>
      <c r="K75" s="677"/>
      <c r="L75" s="342"/>
    </row>
    <row r="76" spans="1:12" s="239" customFormat="1" ht="21.75">
      <c r="A76" s="342"/>
      <c r="B76" s="1318"/>
      <c r="C76" s="1318"/>
      <c r="D76" s="1318"/>
      <c r="E76" s="1418"/>
      <c r="F76" s="342" t="s">
        <v>3867</v>
      </c>
      <c r="G76" s="677"/>
      <c r="H76" s="677"/>
      <c r="I76" s="677"/>
      <c r="J76" s="677"/>
      <c r="K76" s="677"/>
      <c r="L76" s="342"/>
    </row>
    <row r="77" spans="1:12" s="239" customFormat="1" ht="21.75">
      <c r="A77" s="98"/>
      <c r="B77" s="1319"/>
      <c r="C77" s="1319"/>
      <c r="D77" s="1319"/>
      <c r="E77" s="882"/>
      <c r="F77" s="98" t="s">
        <v>764</v>
      </c>
      <c r="G77" s="582"/>
      <c r="H77" s="1409"/>
      <c r="I77" s="1409"/>
      <c r="J77" s="1409"/>
      <c r="K77" s="1409"/>
      <c r="L77" s="98"/>
    </row>
    <row r="78" spans="1:12" s="239" customFormat="1" ht="21.75">
      <c r="A78" s="342">
        <v>19</v>
      </c>
      <c r="B78" s="1318" t="s">
        <v>3889</v>
      </c>
      <c r="C78" s="1318" t="s">
        <v>1235</v>
      </c>
      <c r="D78" s="1318" t="s">
        <v>1237</v>
      </c>
      <c r="E78" s="1418" t="s">
        <v>328</v>
      </c>
      <c r="F78" s="1449" t="s">
        <v>3888</v>
      </c>
      <c r="G78" s="677" t="s">
        <v>97</v>
      </c>
      <c r="H78" s="677" t="s">
        <v>97</v>
      </c>
      <c r="I78" s="677">
        <v>3000</v>
      </c>
      <c r="J78" s="677" t="s">
        <v>97</v>
      </c>
      <c r="K78" s="677" t="s">
        <v>97</v>
      </c>
      <c r="L78" s="342" t="s">
        <v>920</v>
      </c>
    </row>
    <row r="79" spans="1:12" s="239" customFormat="1" ht="21.75">
      <c r="A79" s="98"/>
      <c r="B79" s="1319"/>
      <c r="C79" s="1319"/>
      <c r="D79" s="1319"/>
      <c r="E79" s="882" t="s">
        <v>3852</v>
      </c>
      <c r="F79" s="98" t="s">
        <v>3854</v>
      </c>
      <c r="G79" s="1409"/>
      <c r="H79" s="1409"/>
      <c r="I79" s="1409"/>
      <c r="J79" s="1409"/>
      <c r="K79" s="1409"/>
      <c r="L79" s="98"/>
    </row>
    <row r="80" spans="1:12" s="239" customFormat="1" ht="21.75">
      <c r="A80" s="342">
        <v>20</v>
      </c>
      <c r="B80" s="1318" t="s">
        <v>3889</v>
      </c>
      <c r="C80" s="1317" t="s">
        <v>1235</v>
      </c>
      <c r="D80" s="1318" t="s">
        <v>1236</v>
      </c>
      <c r="E80" s="881" t="s">
        <v>328</v>
      </c>
      <c r="F80" s="1421" t="s">
        <v>3871</v>
      </c>
      <c r="G80" s="1026" t="s">
        <v>97</v>
      </c>
      <c r="H80" s="1026" t="s">
        <v>97</v>
      </c>
      <c r="I80" s="677">
        <v>8000</v>
      </c>
      <c r="J80" s="1026" t="s">
        <v>97</v>
      </c>
      <c r="K80" s="1026" t="s">
        <v>97</v>
      </c>
      <c r="L80" s="84" t="s">
        <v>920</v>
      </c>
    </row>
    <row r="81" spans="1:12" s="239" customFormat="1" ht="21.75">
      <c r="A81" s="342"/>
      <c r="B81" s="1318"/>
      <c r="C81" s="1318"/>
      <c r="D81" s="1318"/>
      <c r="E81" s="1418" t="s">
        <v>3870</v>
      </c>
      <c r="F81" s="342" t="s">
        <v>3872</v>
      </c>
      <c r="G81" s="677"/>
      <c r="H81" s="677"/>
      <c r="I81" s="677"/>
      <c r="J81" s="677"/>
      <c r="K81" s="677"/>
      <c r="L81" s="342"/>
    </row>
    <row r="82" spans="1:12" s="239" customFormat="1" ht="21.75">
      <c r="A82" s="98"/>
      <c r="B82" s="1319"/>
      <c r="C82" s="1319"/>
      <c r="D82" s="1319"/>
      <c r="E82" s="882" t="s">
        <v>3874</v>
      </c>
      <c r="F82" s="98" t="s">
        <v>764</v>
      </c>
      <c r="G82" s="1409"/>
      <c r="H82" s="1409"/>
      <c r="I82" s="1409"/>
      <c r="J82" s="1409"/>
      <c r="K82" s="1409"/>
      <c r="L82" s="98"/>
    </row>
    <row r="83" spans="1:12" s="239" customFormat="1" ht="21.75">
      <c r="A83" s="342">
        <v>21</v>
      </c>
      <c r="B83" s="1318" t="s">
        <v>1241</v>
      </c>
      <c r="C83" s="1317" t="s">
        <v>1235</v>
      </c>
      <c r="D83" s="1318" t="s">
        <v>1236</v>
      </c>
      <c r="E83" s="1418" t="s">
        <v>3863</v>
      </c>
      <c r="F83" s="1421" t="s">
        <v>3865</v>
      </c>
      <c r="G83" s="1026" t="s">
        <v>97</v>
      </c>
      <c r="H83" s="1026" t="s">
        <v>97</v>
      </c>
      <c r="I83" s="677">
        <v>700</v>
      </c>
      <c r="J83" s="1026" t="s">
        <v>97</v>
      </c>
      <c r="K83" s="1026" t="s">
        <v>97</v>
      </c>
      <c r="L83" s="84" t="s">
        <v>920</v>
      </c>
    </row>
    <row r="84" spans="1:12" s="239" customFormat="1" ht="21.75">
      <c r="A84" s="342"/>
      <c r="B84" s="1318"/>
      <c r="C84" s="1318"/>
      <c r="D84" s="1318"/>
      <c r="E84" s="151" t="s">
        <v>3864</v>
      </c>
      <c r="F84" s="342" t="s">
        <v>3866</v>
      </c>
      <c r="G84" s="677"/>
      <c r="H84" s="677"/>
      <c r="I84" s="677"/>
      <c r="J84" s="677"/>
      <c r="K84" s="677"/>
      <c r="L84" s="342"/>
    </row>
    <row r="85" spans="1:12" s="239" customFormat="1" ht="21.75">
      <c r="A85" s="342"/>
      <c r="B85" s="1318"/>
      <c r="C85" s="1318"/>
      <c r="D85" s="1318"/>
      <c r="E85" s="1418"/>
      <c r="F85" s="342" t="s">
        <v>3867</v>
      </c>
      <c r="G85" s="677"/>
      <c r="H85" s="677"/>
      <c r="I85" s="677"/>
      <c r="J85" s="677"/>
      <c r="K85" s="677"/>
      <c r="L85" s="342"/>
    </row>
    <row r="86" spans="1:12" s="239" customFormat="1" ht="21.75">
      <c r="A86" s="98"/>
      <c r="B86" s="1319"/>
      <c r="C86" s="1319"/>
      <c r="D86" s="1319"/>
      <c r="E86" s="882"/>
      <c r="F86" s="98" t="s">
        <v>764</v>
      </c>
      <c r="G86" s="1409"/>
      <c r="H86" s="1409"/>
      <c r="I86" s="1409"/>
      <c r="J86" s="1409"/>
      <c r="K86" s="1409"/>
      <c r="L86" s="98"/>
    </row>
    <row r="87" spans="1:12" s="239" customFormat="1" ht="21.75">
      <c r="A87" s="342">
        <v>22</v>
      </c>
      <c r="B87" s="1318" t="s">
        <v>3890</v>
      </c>
      <c r="C87" s="1317" t="s">
        <v>1235</v>
      </c>
      <c r="D87" s="1317" t="s">
        <v>1237</v>
      </c>
      <c r="E87" s="150" t="s">
        <v>328</v>
      </c>
      <c r="F87" s="1420" t="s">
        <v>3855</v>
      </c>
      <c r="G87" s="1026" t="s">
        <v>97</v>
      </c>
      <c r="H87" s="1026" t="s">
        <v>97</v>
      </c>
      <c r="I87" s="677">
        <v>11000</v>
      </c>
      <c r="J87" s="1026" t="s">
        <v>97</v>
      </c>
      <c r="K87" s="1026" t="s">
        <v>97</v>
      </c>
      <c r="L87" s="342" t="s">
        <v>711</v>
      </c>
    </row>
    <row r="88" spans="1:12" s="239" customFormat="1" ht="21.75">
      <c r="A88" s="342"/>
      <c r="B88" s="1318"/>
      <c r="C88" s="1318"/>
      <c r="D88" s="1318"/>
      <c r="E88" s="151" t="s">
        <v>3858</v>
      </c>
      <c r="F88" s="342" t="s">
        <v>3856</v>
      </c>
      <c r="G88" s="677"/>
      <c r="H88" s="677"/>
      <c r="I88" s="677"/>
      <c r="J88" s="677"/>
      <c r="K88" s="677"/>
      <c r="L88" s="342"/>
    </row>
    <row r="89" spans="1:12" s="239" customFormat="1" ht="21.75">
      <c r="A89" s="98"/>
      <c r="B89" s="1319"/>
      <c r="C89" s="1319"/>
      <c r="D89" s="1319"/>
      <c r="E89" s="882" t="s">
        <v>3859</v>
      </c>
      <c r="F89" s="98" t="s">
        <v>3857</v>
      </c>
      <c r="G89" s="1409"/>
      <c r="H89" s="1409"/>
      <c r="I89" s="1409"/>
      <c r="J89" s="1409"/>
      <c r="K89" s="1409"/>
      <c r="L89" s="98"/>
    </row>
    <row r="90" spans="1:12" ht="23.25">
      <c r="A90" s="530"/>
      <c r="B90" s="598"/>
      <c r="C90" s="598"/>
      <c r="D90" s="598"/>
      <c r="E90" s="722"/>
      <c r="F90" s="530"/>
      <c r="G90" s="714"/>
      <c r="H90" s="1404"/>
      <c r="I90" s="1404"/>
      <c r="J90" s="1404"/>
      <c r="K90" s="1404"/>
      <c r="L90" s="530"/>
    </row>
    <row r="91" spans="1:12" ht="23.25">
      <c r="A91" s="530"/>
      <c r="B91" s="598"/>
      <c r="C91" s="598"/>
      <c r="D91" s="598"/>
      <c r="E91" s="722"/>
      <c r="F91" s="530"/>
      <c r="G91" s="714"/>
      <c r="H91" s="1404"/>
      <c r="I91" s="1404"/>
      <c r="J91" s="1404"/>
      <c r="K91" s="1404"/>
      <c r="L91" s="530"/>
    </row>
    <row r="92" spans="1:12" ht="23.25">
      <c r="A92" s="530"/>
      <c r="B92" s="598"/>
      <c r="C92" s="598"/>
      <c r="D92" s="598"/>
      <c r="E92" s="722"/>
      <c r="F92" s="530"/>
      <c r="G92" s="714"/>
      <c r="H92" s="1404"/>
      <c r="I92" s="1404"/>
      <c r="J92" s="1404"/>
      <c r="K92" s="1404"/>
      <c r="L92" s="530"/>
    </row>
    <row r="93" spans="1:12" ht="23.25">
      <c r="A93" s="530"/>
      <c r="B93" s="598"/>
      <c r="C93" s="598"/>
      <c r="D93" s="598"/>
      <c r="E93" s="722"/>
      <c r="F93" s="530"/>
      <c r="G93" s="714"/>
      <c r="H93" s="1404"/>
      <c r="I93" s="1404"/>
      <c r="J93" s="1404"/>
      <c r="K93" s="1404"/>
      <c r="L93" s="530"/>
    </row>
    <row r="94" spans="1:12">
      <c r="A94" s="78"/>
      <c r="B94" s="179"/>
      <c r="C94" s="179"/>
      <c r="D94" s="179"/>
      <c r="E94" s="179"/>
      <c r="F94" s="180" t="s">
        <v>278</v>
      </c>
      <c r="G94" s="1884" t="s">
        <v>279</v>
      </c>
      <c r="H94" s="1885"/>
      <c r="I94" s="1885"/>
      <c r="J94" s="1885"/>
      <c r="K94" s="1886"/>
      <c r="L94" s="180" t="s">
        <v>285</v>
      </c>
    </row>
    <row r="95" spans="1:12">
      <c r="A95" s="182" t="s">
        <v>276</v>
      </c>
      <c r="B95" s="182" t="s">
        <v>87</v>
      </c>
      <c r="C95" s="182" t="s">
        <v>1231</v>
      </c>
      <c r="D95" s="182" t="s">
        <v>1232</v>
      </c>
      <c r="E95" s="182" t="s">
        <v>277</v>
      </c>
      <c r="F95" s="79" t="s">
        <v>1233</v>
      </c>
      <c r="G95" s="180">
        <v>2561</v>
      </c>
      <c r="H95" s="180">
        <v>2562</v>
      </c>
      <c r="I95" s="180">
        <v>2563</v>
      </c>
      <c r="J95" s="180">
        <v>2564</v>
      </c>
      <c r="K95" s="180">
        <v>2565</v>
      </c>
      <c r="L95" s="182" t="s">
        <v>329</v>
      </c>
    </row>
    <row r="96" spans="1:12">
      <c r="A96" s="184"/>
      <c r="B96" s="184"/>
      <c r="C96" s="184"/>
      <c r="D96" s="184"/>
      <c r="E96" s="184"/>
      <c r="F96" s="184"/>
      <c r="G96" s="184" t="s">
        <v>280</v>
      </c>
      <c r="H96" s="184" t="s">
        <v>280</v>
      </c>
      <c r="I96" s="184" t="s">
        <v>280</v>
      </c>
      <c r="J96" s="184" t="s">
        <v>280</v>
      </c>
      <c r="K96" s="184" t="s">
        <v>280</v>
      </c>
      <c r="L96" s="184" t="s">
        <v>330</v>
      </c>
    </row>
    <row r="97" spans="1:12" s="239" customFormat="1" ht="21.75">
      <c r="A97" s="342">
        <v>23</v>
      </c>
      <c r="B97" s="1318" t="s">
        <v>3890</v>
      </c>
      <c r="C97" s="1317" t="s">
        <v>1235</v>
      </c>
      <c r="D97" s="1317" t="s">
        <v>2044</v>
      </c>
      <c r="E97" s="150" t="s">
        <v>328</v>
      </c>
      <c r="F97" s="1419" t="s">
        <v>3891</v>
      </c>
      <c r="G97" s="1026" t="s">
        <v>97</v>
      </c>
      <c r="H97" s="1026" t="s">
        <v>97</v>
      </c>
      <c r="I97" s="677">
        <v>55000</v>
      </c>
      <c r="J97" s="1026" t="s">
        <v>97</v>
      </c>
      <c r="K97" s="1026" t="s">
        <v>97</v>
      </c>
      <c r="L97" s="342" t="s">
        <v>711</v>
      </c>
    </row>
    <row r="98" spans="1:12" s="239" customFormat="1" ht="21.75">
      <c r="A98" s="342"/>
      <c r="B98" s="1318"/>
      <c r="C98" s="1318"/>
      <c r="D98" s="1318"/>
      <c r="E98" s="151" t="s">
        <v>3893</v>
      </c>
      <c r="F98" s="342" t="s">
        <v>3440</v>
      </c>
      <c r="G98" s="677"/>
      <c r="H98" s="677"/>
      <c r="I98" s="677"/>
      <c r="J98" s="677"/>
      <c r="K98" s="677"/>
      <c r="L98" s="342"/>
    </row>
    <row r="99" spans="1:12" s="239" customFormat="1" ht="21.75">
      <c r="A99" s="98"/>
      <c r="B99" s="1319"/>
      <c r="C99" s="1319"/>
      <c r="D99" s="1319"/>
      <c r="E99" s="882" t="s">
        <v>3892</v>
      </c>
      <c r="F99" s="98"/>
      <c r="G99" s="1409"/>
      <c r="H99" s="1409"/>
      <c r="I99" s="1409"/>
      <c r="J99" s="1409"/>
      <c r="K99" s="1409"/>
      <c r="L99" s="98"/>
    </row>
    <row r="100" spans="1:12" s="239" customFormat="1" ht="21.75">
      <c r="A100" s="342">
        <v>24</v>
      </c>
      <c r="B100" s="1318" t="s">
        <v>3890</v>
      </c>
      <c r="C100" s="1317" t="s">
        <v>1235</v>
      </c>
      <c r="D100" s="1318" t="s">
        <v>1236</v>
      </c>
      <c r="E100" s="881" t="s">
        <v>328</v>
      </c>
      <c r="F100" s="1421" t="s">
        <v>3871</v>
      </c>
      <c r="G100" s="1026" t="s">
        <v>97</v>
      </c>
      <c r="H100" s="1026" t="s">
        <v>97</v>
      </c>
      <c r="I100" s="677">
        <v>6300</v>
      </c>
      <c r="J100" s="1026" t="s">
        <v>97</v>
      </c>
      <c r="K100" s="1026" t="s">
        <v>97</v>
      </c>
      <c r="L100" s="342" t="s">
        <v>711</v>
      </c>
    </row>
    <row r="101" spans="1:12" ht="23.25">
      <c r="A101" s="342"/>
      <c r="B101" s="1318"/>
      <c r="C101" s="1318"/>
      <c r="D101" s="1318"/>
      <c r="E101" s="1418" t="s">
        <v>3870</v>
      </c>
      <c r="F101" s="342" t="s">
        <v>764</v>
      </c>
      <c r="G101" s="677"/>
      <c r="H101" s="677"/>
      <c r="I101" s="677"/>
      <c r="J101" s="677"/>
      <c r="K101" s="677"/>
      <c r="L101" s="342"/>
    </row>
    <row r="102" spans="1:12" ht="23.25">
      <c r="A102" s="98"/>
      <c r="B102" s="1319"/>
      <c r="C102" s="1319"/>
      <c r="D102" s="1319"/>
      <c r="E102" s="882" t="s">
        <v>3874</v>
      </c>
      <c r="F102" s="98"/>
      <c r="G102" s="1409"/>
      <c r="H102" s="1409"/>
      <c r="I102" s="1409"/>
      <c r="J102" s="1409"/>
      <c r="K102" s="1409"/>
      <c r="L102" s="98"/>
    </row>
    <row r="103" spans="1:12" ht="23.25">
      <c r="A103" s="342">
        <v>25</v>
      </c>
      <c r="B103" s="1318" t="s">
        <v>3890</v>
      </c>
      <c r="C103" s="1317" t="s">
        <v>1235</v>
      </c>
      <c r="D103" s="1318" t="s">
        <v>1236</v>
      </c>
      <c r="E103" s="1418" t="s">
        <v>3863</v>
      </c>
      <c r="F103" s="1421" t="s">
        <v>3865</v>
      </c>
      <c r="G103" s="1026" t="s">
        <v>97</v>
      </c>
      <c r="H103" s="1026" t="s">
        <v>97</v>
      </c>
      <c r="I103" s="677">
        <v>700</v>
      </c>
      <c r="J103" s="1026" t="s">
        <v>97</v>
      </c>
      <c r="K103" s="1026" t="s">
        <v>97</v>
      </c>
      <c r="L103" s="342" t="s">
        <v>711</v>
      </c>
    </row>
    <row r="104" spans="1:12" ht="23.25">
      <c r="A104" s="342"/>
      <c r="B104" s="1318"/>
      <c r="C104" s="1318"/>
      <c r="D104" s="1318"/>
      <c r="E104" s="151" t="s">
        <v>3864</v>
      </c>
      <c r="F104" s="342" t="s">
        <v>3866</v>
      </c>
      <c r="G104" s="677"/>
      <c r="H104" s="677"/>
      <c r="I104" s="677"/>
      <c r="J104" s="677"/>
      <c r="K104" s="677"/>
      <c r="L104" s="342"/>
    </row>
    <row r="105" spans="1:12" ht="23.25">
      <c r="A105" s="342"/>
      <c r="B105" s="1318"/>
      <c r="C105" s="1318"/>
      <c r="D105" s="1318"/>
      <c r="E105" s="1418"/>
      <c r="F105" s="342" t="s">
        <v>3867</v>
      </c>
      <c r="G105" s="156"/>
      <c r="H105" s="677"/>
      <c r="I105" s="677"/>
      <c r="J105" s="677"/>
      <c r="K105" s="677"/>
      <c r="L105" s="342"/>
    </row>
    <row r="106" spans="1:12" ht="23.25">
      <c r="A106" s="98"/>
      <c r="B106" s="1319"/>
      <c r="C106" s="1319"/>
      <c r="D106" s="1319"/>
      <c r="E106" s="152"/>
      <c r="F106" s="98" t="s">
        <v>764</v>
      </c>
      <c r="G106" s="582"/>
      <c r="H106" s="1409"/>
      <c r="I106" s="1409"/>
      <c r="J106" s="1409"/>
      <c r="K106" s="1409"/>
      <c r="L106" s="98"/>
    </row>
    <row r="107" spans="1:12">
      <c r="A107" s="78">
        <v>26</v>
      </c>
      <c r="B107" s="230" t="s">
        <v>1234</v>
      </c>
      <c r="C107" s="187" t="s">
        <v>1235</v>
      </c>
      <c r="D107" s="187" t="s">
        <v>1236</v>
      </c>
      <c r="E107" s="187" t="s">
        <v>328</v>
      </c>
      <c r="F107" s="357" t="s">
        <v>735</v>
      </c>
      <c r="G107" s="156" t="s">
        <v>97</v>
      </c>
      <c r="H107" s="341">
        <v>40000</v>
      </c>
      <c r="I107" s="341">
        <v>40000</v>
      </c>
      <c r="J107" s="341">
        <v>40000</v>
      </c>
      <c r="K107" s="341">
        <v>40000</v>
      </c>
      <c r="L107" s="84" t="s">
        <v>920</v>
      </c>
    </row>
    <row r="108" spans="1:12">
      <c r="A108" s="80"/>
      <c r="B108" s="55"/>
      <c r="C108" s="195"/>
      <c r="D108" s="195"/>
      <c r="E108" s="56"/>
      <c r="F108" s="1305"/>
      <c r="G108" s="46"/>
      <c r="H108" s="86"/>
      <c r="I108" s="86"/>
      <c r="J108" s="86"/>
      <c r="K108" s="86"/>
      <c r="L108" s="345"/>
    </row>
    <row r="109" spans="1:12">
      <c r="A109" s="79">
        <v>27</v>
      </c>
      <c r="B109" s="230" t="s">
        <v>1234</v>
      </c>
      <c r="C109" s="187" t="s">
        <v>1235</v>
      </c>
      <c r="D109" s="187" t="s">
        <v>1237</v>
      </c>
      <c r="E109" s="230" t="s">
        <v>760</v>
      </c>
      <c r="F109" s="1427" t="s">
        <v>728</v>
      </c>
      <c r="G109" s="161" t="s">
        <v>97</v>
      </c>
      <c r="H109" s="190">
        <v>36000</v>
      </c>
      <c r="I109" s="190">
        <v>36000</v>
      </c>
      <c r="J109" s="190">
        <v>36000</v>
      </c>
      <c r="K109" s="190">
        <v>36000</v>
      </c>
      <c r="L109" s="84" t="s">
        <v>920</v>
      </c>
    </row>
    <row r="110" spans="1:12">
      <c r="A110" s="79"/>
      <c r="B110" s="55"/>
      <c r="C110" s="195"/>
      <c r="D110" s="195"/>
      <c r="E110" s="56" t="s">
        <v>761</v>
      </c>
      <c r="F110" s="47"/>
      <c r="G110" s="143"/>
      <c r="H110" s="202"/>
      <c r="I110" s="202"/>
      <c r="J110" s="202"/>
      <c r="K110" s="202"/>
      <c r="L110" s="345"/>
    </row>
    <row r="111" spans="1:12">
      <c r="A111" s="78">
        <v>28</v>
      </c>
      <c r="B111" s="230" t="s">
        <v>1234</v>
      </c>
      <c r="C111" s="187" t="s">
        <v>1235</v>
      </c>
      <c r="D111" s="187" t="s">
        <v>2155</v>
      </c>
      <c r="E111" s="230" t="s">
        <v>760</v>
      </c>
      <c r="F111" s="1466" t="s">
        <v>2149</v>
      </c>
      <c r="G111" s="161" t="s">
        <v>97</v>
      </c>
      <c r="H111" s="161">
        <v>20000</v>
      </c>
      <c r="I111" s="161" t="s">
        <v>97</v>
      </c>
      <c r="J111" s="161" t="s">
        <v>97</v>
      </c>
      <c r="K111" s="161" t="s">
        <v>97</v>
      </c>
      <c r="L111" s="84" t="s">
        <v>920</v>
      </c>
    </row>
    <row r="112" spans="1:12">
      <c r="A112" s="80"/>
      <c r="B112" s="56"/>
      <c r="C112" s="207"/>
      <c r="D112" s="207"/>
      <c r="E112" s="56" t="s">
        <v>761</v>
      </c>
      <c r="F112" s="47"/>
      <c r="G112" s="143"/>
      <c r="H112" s="143"/>
      <c r="I112" s="143"/>
      <c r="J112" s="143"/>
      <c r="K112" s="143"/>
      <c r="L112" s="347"/>
    </row>
    <row r="113" spans="1:12">
      <c r="B113" s="222"/>
      <c r="C113" s="69"/>
      <c r="D113" s="69"/>
      <c r="E113" s="69"/>
      <c r="F113" s="530"/>
      <c r="G113" s="530"/>
      <c r="H113" s="81"/>
      <c r="I113" s="81"/>
      <c r="J113" s="81"/>
      <c r="K113" s="81"/>
      <c r="L113" s="594"/>
    </row>
    <row r="114" spans="1:12">
      <c r="B114" s="222"/>
      <c r="C114" s="69"/>
      <c r="D114" s="69"/>
      <c r="E114" s="69"/>
      <c r="F114" s="530"/>
      <c r="G114" s="530"/>
      <c r="H114" s="81"/>
      <c r="I114" s="81"/>
      <c r="J114" s="81"/>
      <c r="K114" s="81"/>
      <c r="L114" s="531"/>
    </row>
    <row r="115" spans="1:12">
      <c r="B115" s="222"/>
      <c r="C115" s="69"/>
      <c r="D115" s="69"/>
      <c r="E115" s="69"/>
      <c r="F115" s="530"/>
      <c r="G115" s="530"/>
      <c r="H115" s="81"/>
      <c r="I115" s="81"/>
      <c r="J115" s="81"/>
      <c r="K115" s="81"/>
      <c r="L115" s="531"/>
    </row>
    <row r="116" spans="1:12">
      <c r="A116" s="78"/>
      <c r="B116" s="179"/>
      <c r="C116" s="179"/>
      <c r="D116" s="179"/>
      <c r="E116" s="179"/>
      <c r="F116" s="180" t="s">
        <v>278</v>
      </c>
      <c r="G116" s="1884" t="s">
        <v>279</v>
      </c>
      <c r="H116" s="1885"/>
      <c r="I116" s="1885"/>
      <c r="J116" s="1885"/>
      <c r="K116" s="1886"/>
      <c r="L116" s="180" t="s">
        <v>285</v>
      </c>
    </row>
    <row r="117" spans="1:12">
      <c r="A117" s="182" t="s">
        <v>276</v>
      </c>
      <c r="B117" s="182" t="s">
        <v>87</v>
      </c>
      <c r="C117" s="182" t="s">
        <v>1231</v>
      </c>
      <c r="D117" s="182" t="s">
        <v>1232</v>
      </c>
      <c r="E117" s="182" t="s">
        <v>277</v>
      </c>
      <c r="F117" s="79" t="s">
        <v>1233</v>
      </c>
      <c r="G117" s="180">
        <v>2561</v>
      </c>
      <c r="H117" s="180">
        <v>2562</v>
      </c>
      <c r="I117" s="180">
        <v>2563</v>
      </c>
      <c r="J117" s="180">
        <v>2564</v>
      </c>
      <c r="K117" s="180">
        <v>2565</v>
      </c>
      <c r="L117" s="182" t="s">
        <v>329</v>
      </c>
    </row>
    <row r="118" spans="1:12">
      <c r="A118" s="182"/>
      <c r="B118" s="184"/>
      <c r="C118" s="184"/>
      <c r="D118" s="184"/>
      <c r="E118" s="184"/>
      <c r="F118" s="184"/>
      <c r="G118" s="184" t="s">
        <v>280</v>
      </c>
      <c r="H118" s="184" t="s">
        <v>280</v>
      </c>
      <c r="I118" s="184" t="s">
        <v>280</v>
      </c>
      <c r="J118" s="184" t="s">
        <v>280</v>
      </c>
      <c r="K118" s="184" t="s">
        <v>280</v>
      </c>
      <c r="L118" s="184" t="s">
        <v>330</v>
      </c>
    </row>
    <row r="119" spans="1:12">
      <c r="A119" s="78">
        <v>29</v>
      </c>
      <c r="B119" s="230" t="s">
        <v>1234</v>
      </c>
      <c r="C119" s="187" t="s">
        <v>1235</v>
      </c>
      <c r="D119" s="187" t="s">
        <v>2147</v>
      </c>
      <c r="E119" s="230" t="s">
        <v>760</v>
      </c>
      <c r="F119" s="762" t="s">
        <v>2149</v>
      </c>
      <c r="G119" s="161" t="s">
        <v>97</v>
      </c>
      <c r="H119" s="156" t="s">
        <v>97</v>
      </c>
      <c r="I119" s="156" t="s">
        <v>97</v>
      </c>
      <c r="J119" s="156" t="s">
        <v>97</v>
      </c>
      <c r="K119" s="161" t="s">
        <v>97</v>
      </c>
      <c r="L119" s="84" t="s">
        <v>920</v>
      </c>
    </row>
    <row r="120" spans="1:12">
      <c r="A120" s="80"/>
      <c r="B120" s="55"/>
      <c r="C120" s="195"/>
      <c r="D120" s="195" t="s">
        <v>2148</v>
      </c>
      <c r="E120" s="55" t="s">
        <v>761</v>
      </c>
      <c r="F120" s="762"/>
      <c r="G120" s="143"/>
      <c r="H120" s="46"/>
      <c r="I120" s="46"/>
      <c r="J120" s="46"/>
      <c r="K120" s="143"/>
      <c r="L120" s="345"/>
    </row>
    <row r="121" spans="1:12">
      <c r="A121" s="79">
        <v>30</v>
      </c>
      <c r="B121" s="230" t="s">
        <v>1234</v>
      </c>
      <c r="C121" s="187" t="s">
        <v>1235</v>
      </c>
      <c r="D121" s="187" t="s">
        <v>1245</v>
      </c>
      <c r="E121" s="230" t="s">
        <v>760</v>
      </c>
      <c r="F121" s="1428" t="s">
        <v>728</v>
      </c>
      <c r="G121" s="156" t="s">
        <v>97</v>
      </c>
      <c r="H121" s="161" t="s">
        <v>97</v>
      </c>
      <c r="I121" s="161" t="s">
        <v>97</v>
      </c>
      <c r="J121" s="161" t="s">
        <v>97</v>
      </c>
      <c r="K121" s="161" t="s">
        <v>97</v>
      </c>
      <c r="L121" s="84" t="s">
        <v>920</v>
      </c>
    </row>
    <row r="122" spans="1:12">
      <c r="A122" s="79"/>
      <c r="B122" s="56"/>
      <c r="C122" s="207"/>
      <c r="D122" s="207"/>
      <c r="E122" s="56" t="s">
        <v>761</v>
      </c>
      <c r="F122" s="147"/>
      <c r="G122" s="46"/>
      <c r="H122" s="143"/>
      <c r="I122" s="143"/>
      <c r="J122" s="143"/>
      <c r="K122" s="143"/>
      <c r="L122" s="347"/>
    </row>
    <row r="123" spans="1:12">
      <c r="A123" s="78">
        <v>31</v>
      </c>
      <c r="B123" s="230" t="s">
        <v>1234</v>
      </c>
      <c r="C123" s="187" t="s">
        <v>1235</v>
      </c>
      <c r="D123" s="187" t="s">
        <v>1238</v>
      </c>
      <c r="E123" s="230" t="s">
        <v>760</v>
      </c>
      <c r="F123" s="1428" t="s">
        <v>728</v>
      </c>
      <c r="G123" s="161" t="s">
        <v>97</v>
      </c>
      <c r="H123" s="190">
        <v>160000</v>
      </c>
      <c r="I123" s="190">
        <v>160000</v>
      </c>
      <c r="J123" s="190">
        <v>160000</v>
      </c>
      <c r="K123" s="190">
        <v>160000</v>
      </c>
      <c r="L123" s="84" t="s">
        <v>920</v>
      </c>
    </row>
    <row r="124" spans="1:12">
      <c r="A124" s="80"/>
      <c r="B124" s="56"/>
      <c r="C124" s="207"/>
      <c r="D124" s="207"/>
      <c r="E124" s="56" t="s">
        <v>761</v>
      </c>
      <c r="F124" s="147"/>
      <c r="G124" s="143"/>
      <c r="H124" s="202"/>
      <c r="I124" s="202"/>
      <c r="J124" s="202"/>
      <c r="K124" s="202"/>
      <c r="L124" s="347"/>
    </row>
    <row r="125" spans="1:12">
      <c r="A125" s="78">
        <v>32</v>
      </c>
      <c r="B125" s="230" t="s">
        <v>1239</v>
      </c>
      <c r="C125" s="187" t="s">
        <v>1235</v>
      </c>
      <c r="D125" s="187" t="s">
        <v>1236</v>
      </c>
      <c r="E125" s="187" t="s">
        <v>328</v>
      </c>
      <c r="F125" s="346" t="s">
        <v>740</v>
      </c>
      <c r="G125" s="156" t="s">
        <v>97</v>
      </c>
      <c r="H125" s="340">
        <v>10000</v>
      </c>
      <c r="I125" s="341">
        <v>10000</v>
      </c>
      <c r="J125" s="341">
        <v>10000</v>
      </c>
      <c r="K125" s="340">
        <v>10000</v>
      </c>
      <c r="L125" s="84" t="s">
        <v>1240</v>
      </c>
    </row>
    <row r="126" spans="1:12">
      <c r="A126" s="80"/>
      <c r="B126" s="56"/>
      <c r="C126" s="207"/>
      <c r="D126" s="167"/>
      <c r="E126" s="207"/>
      <c r="F126" s="98"/>
      <c r="G126" s="46"/>
      <c r="H126" s="86"/>
      <c r="I126" s="86"/>
      <c r="J126" s="86"/>
      <c r="K126" s="139"/>
      <c r="L126" s="347"/>
    </row>
    <row r="127" spans="1:12">
      <c r="A127" s="78">
        <v>33</v>
      </c>
      <c r="B127" s="230" t="s">
        <v>1239</v>
      </c>
      <c r="C127" s="187" t="s">
        <v>1235</v>
      </c>
      <c r="D127" s="187" t="s">
        <v>1237</v>
      </c>
      <c r="E127" s="230" t="s">
        <v>760</v>
      </c>
      <c r="F127" s="1427" t="s">
        <v>728</v>
      </c>
      <c r="G127" s="161" t="s">
        <v>97</v>
      </c>
      <c r="H127" s="190">
        <v>20000</v>
      </c>
      <c r="I127" s="190">
        <v>20000</v>
      </c>
      <c r="J127" s="168">
        <v>20000</v>
      </c>
      <c r="K127" s="168">
        <v>20000</v>
      </c>
      <c r="L127" s="84" t="s">
        <v>1240</v>
      </c>
    </row>
    <row r="128" spans="1:12">
      <c r="A128" s="80"/>
      <c r="B128" s="56"/>
      <c r="C128" s="207"/>
      <c r="D128" s="167"/>
      <c r="E128" s="56" t="s">
        <v>761</v>
      </c>
      <c r="F128" s="47"/>
      <c r="G128" s="143"/>
      <c r="H128" s="202"/>
      <c r="I128" s="202"/>
      <c r="J128" s="201"/>
      <c r="K128" s="201"/>
      <c r="L128" s="347"/>
    </row>
    <row r="129" spans="1:12">
      <c r="A129" s="78">
        <v>34</v>
      </c>
      <c r="B129" s="230" t="s">
        <v>1239</v>
      </c>
      <c r="C129" s="187" t="s">
        <v>1235</v>
      </c>
      <c r="D129" s="187" t="s">
        <v>1245</v>
      </c>
      <c r="E129" s="230" t="s">
        <v>760</v>
      </c>
      <c r="F129" s="1427" t="s">
        <v>2149</v>
      </c>
      <c r="G129" s="156" t="s">
        <v>97</v>
      </c>
      <c r="H129" s="168">
        <v>20000</v>
      </c>
      <c r="I129" s="168">
        <v>20000</v>
      </c>
      <c r="J129" s="168">
        <v>20000</v>
      </c>
      <c r="K129" s="168">
        <v>20000</v>
      </c>
      <c r="L129" s="84" t="s">
        <v>1240</v>
      </c>
    </row>
    <row r="130" spans="1:12">
      <c r="A130" s="80"/>
      <c r="B130" s="56"/>
      <c r="C130" s="207"/>
      <c r="D130" s="167"/>
      <c r="E130" s="56" t="s">
        <v>761</v>
      </c>
      <c r="F130" s="47"/>
      <c r="G130" s="46"/>
      <c r="H130" s="201"/>
      <c r="I130" s="201"/>
      <c r="J130" s="201"/>
      <c r="K130" s="201"/>
      <c r="L130" s="347"/>
    </row>
    <row r="131" spans="1:12">
      <c r="A131" s="78">
        <v>35</v>
      </c>
      <c r="B131" s="230" t="s">
        <v>1241</v>
      </c>
      <c r="C131" s="187" t="s">
        <v>1235</v>
      </c>
      <c r="D131" s="188" t="s">
        <v>1236</v>
      </c>
      <c r="E131" s="187" t="s">
        <v>328</v>
      </c>
      <c r="F131" s="343" t="s">
        <v>728</v>
      </c>
      <c r="G131" s="161" t="s">
        <v>97</v>
      </c>
      <c r="H131" s="341">
        <v>10000</v>
      </c>
      <c r="I131" s="341">
        <v>10000</v>
      </c>
      <c r="J131" s="647">
        <v>10000</v>
      </c>
      <c r="K131" s="341">
        <v>10000</v>
      </c>
      <c r="L131" s="84" t="s">
        <v>920</v>
      </c>
    </row>
    <row r="132" spans="1:12">
      <c r="A132" s="79"/>
      <c r="B132" s="56"/>
      <c r="C132" s="207"/>
      <c r="D132" s="167"/>
      <c r="E132" s="207"/>
      <c r="F132" s="98"/>
      <c r="G132" s="143"/>
      <c r="H132" s="86"/>
      <c r="I132" s="86"/>
      <c r="J132" s="139"/>
      <c r="K132" s="86"/>
      <c r="L132" s="347"/>
    </row>
    <row r="133" spans="1:12">
      <c r="A133" s="78">
        <v>36</v>
      </c>
      <c r="B133" s="230" t="s">
        <v>1242</v>
      </c>
      <c r="C133" s="187" t="s">
        <v>1235</v>
      </c>
      <c r="D133" s="188" t="s">
        <v>2044</v>
      </c>
      <c r="E133" s="230" t="s">
        <v>320</v>
      </c>
      <c r="F133" s="1457" t="s">
        <v>728</v>
      </c>
      <c r="G133" s="161" t="s">
        <v>97</v>
      </c>
      <c r="H133" s="349">
        <v>100000</v>
      </c>
      <c r="I133" s="349">
        <v>100000</v>
      </c>
      <c r="J133" s="841">
        <v>100000</v>
      </c>
      <c r="K133" s="841">
        <v>100000</v>
      </c>
      <c r="L133" s="84" t="s">
        <v>711</v>
      </c>
    </row>
    <row r="134" spans="1:12">
      <c r="A134" s="80"/>
      <c r="B134" s="56"/>
      <c r="C134" s="207"/>
      <c r="D134" s="167"/>
      <c r="E134" s="56" t="s">
        <v>318</v>
      </c>
      <c r="F134" s="622"/>
      <c r="G134" s="143"/>
      <c r="H134" s="86"/>
      <c r="I134" s="86"/>
      <c r="J134" s="83"/>
      <c r="K134" s="83"/>
      <c r="L134" s="347"/>
    </row>
    <row r="135" spans="1:12">
      <c r="B135" s="176"/>
      <c r="C135" s="176"/>
      <c r="D135" s="176"/>
      <c r="E135" s="176"/>
      <c r="F135" s="1458"/>
      <c r="G135" s="1458"/>
      <c r="H135" s="176"/>
      <c r="I135" s="176"/>
      <c r="J135" s="176"/>
      <c r="K135" s="176"/>
      <c r="L135" s="176"/>
    </row>
    <row r="136" spans="1:12">
      <c r="A136" s="1465"/>
      <c r="B136" s="176"/>
      <c r="C136" s="176"/>
      <c r="D136" s="176"/>
      <c r="E136" s="176"/>
      <c r="F136" s="1458"/>
      <c r="G136" s="1458"/>
      <c r="H136" s="176"/>
      <c r="I136" s="176"/>
      <c r="J136" s="176"/>
      <c r="K136" s="176"/>
      <c r="L136" s="176"/>
    </row>
    <row r="137" spans="1:12">
      <c r="A137" s="78"/>
      <c r="B137" s="179"/>
      <c r="C137" s="179"/>
      <c r="D137" s="179"/>
      <c r="E137" s="179"/>
      <c r="F137" s="180" t="s">
        <v>278</v>
      </c>
      <c r="G137" s="1884" t="s">
        <v>279</v>
      </c>
      <c r="H137" s="1885"/>
      <c r="I137" s="1885"/>
      <c r="J137" s="1885"/>
      <c r="K137" s="1886"/>
      <c r="L137" s="180" t="s">
        <v>285</v>
      </c>
    </row>
    <row r="138" spans="1:12">
      <c r="A138" s="182" t="s">
        <v>276</v>
      </c>
      <c r="B138" s="182" t="s">
        <v>87</v>
      </c>
      <c r="C138" s="182" t="s">
        <v>1231</v>
      </c>
      <c r="D138" s="182" t="s">
        <v>1232</v>
      </c>
      <c r="E138" s="182" t="s">
        <v>277</v>
      </c>
      <c r="F138" s="79" t="s">
        <v>1233</v>
      </c>
      <c r="G138" s="180">
        <v>2561</v>
      </c>
      <c r="H138" s="180">
        <v>2562</v>
      </c>
      <c r="I138" s="180">
        <v>2563</v>
      </c>
      <c r="J138" s="180">
        <v>2564</v>
      </c>
      <c r="K138" s="180">
        <v>2565</v>
      </c>
      <c r="L138" s="182" t="s">
        <v>329</v>
      </c>
    </row>
    <row r="139" spans="1:12">
      <c r="A139" s="182"/>
      <c r="B139" s="184"/>
      <c r="C139" s="184"/>
      <c r="D139" s="184"/>
      <c r="E139" s="184"/>
      <c r="F139" s="184"/>
      <c r="G139" s="184" t="s">
        <v>280</v>
      </c>
      <c r="H139" s="184" t="s">
        <v>280</v>
      </c>
      <c r="I139" s="184" t="s">
        <v>280</v>
      </c>
      <c r="J139" s="184" t="s">
        <v>280</v>
      </c>
      <c r="K139" s="184" t="s">
        <v>280</v>
      </c>
      <c r="L139" s="184" t="s">
        <v>330</v>
      </c>
    </row>
    <row r="140" spans="1:12">
      <c r="A140" s="78">
        <v>37</v>
      </c>
      <c r="B140" s="230" t="s">
        <v>1242</v>
      </c>
      <c r="C140" s="187" t="s">
        <v>1235</v>
      </c>
      <c r="D140" s="188" t="s">
        <v>1243</v>
      </c>
      <c r="E140" s="187" t="s">
        <v>328</v>
      </c>
      <c r="F140" s="45" t="s">
        <v>728</v>
      </c>
      <c r="G140" s="161" t="s">
        <v>97</v>
      </c>
      <c r="H140" s="190">
        <v>10000</v>
      </c>
      <c r="I140" s="190">
        <v>10000</v>
      </c>
      <c r="J140" s="190">
        <v>10000</v>
      </c>
      <c r="K140" s="190">
        <v>10000</v>
      </c>
      <c r="L140" s="84" t="s">
        <v>711</v>
      </c>
    </row>
    <row r="141" spans="1:12">
      <c r="A141" s="80"/>
      <c r="B141" s="55"/>
      <c r="C141" s="195"/>
      <c r="D141" s="222"/>
      <c r="E141" s="195"/>
      <c r="F141" s="46"/>
      <c r="G141" s="143"/>
      <c r="H141" s="205"/>
      <c r="I141" s="205"/>
      <c r="J141" s="205"/>
      <c r="K141" s="205"/>
      <c r="L141" s="342"/>
    </row>
    <row r="142" spans="1:12">
      <c r="A142" s="78">
        <v>38</v>
      </c>
      <c r="B142" s="230" t="s">
        <v>1242</v>
      </c>
      <c r="C142" s="187" t="s">
        <v>1235</v>
      </c>
      <c r="D142" s="188" t="s">
        <v>1237</v>
      </c>
      <c r="E142" s="230" t="s">
        <v>760</v>
      </c>
      <c r="F142" s="343" t="s">
        <v>728</v>
      </c>
      <c r="G142" s="156" t="s">
        <v>97</v>
      </c>
      <c r="H142" s="341">
        <v>20000</v>
      </c>
      <c r="I142" s="341">
        <v>20000</v>
      </c>
      <c r="J142" s="341">
        <v>20000</v>
      </c>
      <c r="K142" s="341">
        <v>20000</v>
      </c>
      <c r="L142" s="84" t="s">
        <v>711</v>
      </c>
    </row>
    <row r="143" spans="1:12">
      <c r="A143" s="79"/>
      <c r="B143" s="56"/>
      <c r="C143" s="207"/>
      <c r="D143" s="71"/>
      <c r="E143" s="56" t="s">
        <v>761</v>
      </c>
      <c r="F143" s="622"/>
      <c r="G143" s="46"/>
      <c r="H143" s="86"/>
      <c r="I143" s="86"/>
      <c r="J143" s="86"/>
      <c r="K143" s="86"/>
      <c r="L143" s="347"/>
    </row>
    <row r="144" spans="1:12">
      <c r="A144" s="78">
        <v>39</v>
      </c>
      <c r="B144" s="230" t="s">
        <v>1242</v>
      </c>
      <c r="C144" s="187" t="s">
        <v>1235</v>
      </c>
      <c r="D144" s="188" t="s">
        <v>1236</v>
      </c>
      <c r="E144" s="187" t="s">
        <v>328</v>
      </c>
      <c r="F144" s="343" t="s">
        <v>728</v>
      </c>
      <c r="G144" s="161" t="s">
        <v>97</v>
      </c>
      <c r="H144" s="341">
        <v>10000</v>
      </c>
      <c r="I144" s="341">
        <v>10000</v>
      </c>
      <c r="J144" s="341">
        <v>10000</v>
      </c>
      <c r="K144" s="341">
        <v>10000</v>
      </c>
      <c r="L144" s="84" t="s">
        <v>711</v>
      </c>
    </row>
    <row r="145" spans="1:12">
      <c r="A145" s="80"/>
      <c r="B145" s="56"/>
      <c r="C145" s="207"/>
      <c r="D145" s="71"/>
      <c r="E145" s="56"/>
      <c r="F145" s="622"/>
      <c r="G145" s="143"/>
      <c r="H145" s="86"/>
      <c r="I145" s="86"/>
      <c r="J145" s="86"/>
      <c r="K145" s="86"/>
      <c r="L145" s="347"/>
    </row>
    <row r="146" spans="1:12">
      <c r="A146" s="78">
        <v>40</v>
      </c>
      <c r="B146" s="230" t="s">
        <v>1244</v>
      </c>
      <c r="C146" s="187" t="s">
        <v>1235</v>
      </c>
      <c r="D146" s="188" t="s">
        <v>1236</v>
      </c>
      <c r="E146" s="187" t="s">
        <v>328</v>
      </c>
      <c r="F146" s="84" t="s">
        <v>728</v>
      </c>
      <c r="G146" s="161" t="s">
        <v>97</v>
      </c>
      <c r="H146" s="341">
        <v>10000</v>
      </c>
      <c r="I146" s="341">
        <v>10000</v>
      </c>
      <c r="J146" s="341">
        <v>10000</v>
      </c>
      <c r="K146" s="341">
        <v>10000</v>
      </c>
      <c r="L146" s="84" t="s">
        <v>920</v>
      </c>
    </row>
    <row r="147" spans="1:12">
      <c r="A147" s="80"/>
      <c r="B147" s="56" t="s">
        <v>521</v>
      </c>
      <c r="C147" s="207"/>
      <c r="D147" s="71"/>
      <c r="E147" s="56"/>
      <c r="F147" s="98"/>
      <c r="G147" s="143"/>
      <c r="H147" s="86"/>
      <c r="I147" s="86"/>
      <c r="J147" s="86"/>
      <c r="K147" s="86"/>
      <c r="L147" s="347"/>
    </row>
    <row r="148" spans="1:12">
      <c r="A148" s="78">
        <v>41</v>
      </c>
      <c r="B148" s="220" t="s">
        <v>1244</v>
      </c>
      <c r="C148" s="187" t="s">
        <v>1235</v>
      </c>
      <c r="D148" s="188" t="s">
        <v>1245</v>
      </c>
      <c r="E148" s="187" t="s">
        <v>328</v>
      </c>
      <c r="F148" s="343" t="s">
        <v>728</v>
      </c>
      <c r="G148" s="156" t="s">
        <v>97</v>
      </c>
      <c r="H148" s="341">
        <v>10000</v>
      </c>
      <c r="I148" s="341">
        <v>10000</v>
      </c>
      <c r="J148" s="341">
        <v>10000</v>
      </c>
      <c r="K148" s="341">
        <v>10000</v>
      </c>
      <c r="L148" s="84" t="s">
        <v>920</v>
      </c>
    </row>
    <row r="149" spans="1:12">
      <c r="A149" s="80"/>
      <c r="B149" s="224" t="s">
        <v>521</v>
      </c>
      <c r="C149" s="207"/>
      <c r="D149" s="71"/>
      <c r="E149" s="56"/>
      <c r="F149" s="622"/>
      <c r="G149" s="46"/>
      <c r="H149" s="86"/>
      <c r="I149" s="86"/>
      <c r="J149" s="86"/>
      <c r="K149" s="86"/>
      <c r="L149" s="347"/>
    </row>
    <row r="150" spans="1:12">
      <c r="A150" s="78">
        <v>42</v>
      </c>
      <c r="B150" s="220" t="s">
        <v>1244</v>
      </c>
      <c r="C150" s="187" t="s">
        <v>1235</v>
      </c>
      <c r="D150" s="230" t="s">
        <v>1246</v>
      </c>
      <c r="E150" s="187" t="s">
        <v>328</v>
      </c>
      <c r="F150" s="84" t="s">
        <v>728</v>
      </c>
      <c r="G150" s="161" t="s">
        <v>97</v>
      </c>
      <c r="H150" s="341">
        <v>10000</v>
      </c>
      <c r="I150" s="341">
        <v>10000</v>
      </c>
      <c r="J150" s="341">
        <v>10000</v>
      </c>
      <c r="K150" s="341">
        <v>10000</v>
      </c>
      <c r="L150" s="84" t="s">
        <v>920</v>
      </c>
    </row>
    <row r="151" spans="1:12">
      <c r="A151" s="80"/>
      <c r="B151" s="224" t="s">
        <v>521</v>
      </c>
      <c r="C151" s="207"/>
      <c r="D151" s="207"/>
      <c r="E151" s="56"/>
      <c r="F151" s="98"/>
      <c r="G151" s="143"/>
      <c r="H151" s="86"/>
      <c r="I151" s="86"/>
      <c r="J151" s="86"/>
      <c r="K151" s="86"/>
      <c r="L151" s="347"/>
    </row>
    <row r="152" spans="1:12">
      <c r="A152" s="78">
        <v>43</v>
      </c>
      <c r="B152" s="170" t="s">
        <v>1247</v>
      </c>
      <c r="C152" s="187" t="s">
        <v>1235</v>
      </c>
      <c r="D152" s="221" t="s">
        <v>1237</v>
      </c>
      <c r="E152" s="230" t="s">
        <v>760</v>
      </c>
      <c r="F152" s="1428" t="s">
        <v>728</v>
      </c>
      <c r="G152" s="161" t="s">
        <v>97</v>
      </c>
      <c r="H152" s="190">
        <v>20000</v>
      </c>
      <c r="I152" s="190">
        <v>20000</v>
      </c>
      <c r="J152" s="190">
        <v>20000</v>
      </c>
      <c r="K152" s="190">
        <v>20000</v>
      </c>
      <c r="L152" s="84" t="s">
        <v>1240</v>
      </c>
    </row>
    <row r="153" spans="1:12">
      <c r="A153" s="80"/>
      <c r="B153" s="1450" t="s">
        <v>1248</v>
      </c>
      <c r="C153" s="207"/>
      <c r="D153" s="211"/>
      <c r="E153" s="56" t="s">
        <v>761</v>
      </c>
      <c r="F153" s="147"/>
      <c r="G153" s="143"/>
      <c r="H153" s="202"/>
      <c r="I153" s="202"/>
      <c r="J153" s="202"/>
      <c r="K153" s="202"/>
      <c r="L153" s="347"/>
    </row>
    <row r="158" spans="1:12">
      <c r="A158" s="78"/>
      <c r="B158" s="179"/>
      <c r="C158" s="179"/>
      <c r="D158" s="179"/>
      <c r="E158" s="179"/>
      <c r="F158" s="180" t="s">
        <v>278</v>
      </c>
      <c r="G158" s="1884" t="s">
        <v>279</v>
      </c>
      <c r="H158" s="1885"/>
      <c r="I158" s="1885"/>
      <c r="J158" s="1885"/>
      <c r="K158" s="1886"/>
      <c r="L158" s="180" t="s">
        <v>285</v>
      </c>
    </row>
    <row r="159" spans="1:12">
      <c r="A159" s="182" t="s">
        <v>276</v>
      </c>
      <c r="B159" s="182" t="s">
        <v>87</v>
      </c>
      <c r="C159" s="182" t="s">
        <v>1231</v>
      </c>
      <c r="D159" s="182" t="s">
        <v>1232</v>
      </c>
      <c r="E159" s="182" t="s">
        <v>277</v>
      </c>
      <c r="F159" s="79" t="s">
        <v>1233</v>
      </c>
      <c r="G159" s="180">
        <v>2561</v>
      </c>
      <c r="H159" s="180">
        <v>2562</v>
      </c>
      <c r="I159" s="180">
        <v>2563</v>
      </c>
      <c r="J159" s="180">
        <v>2564</v>
      </c>
      <c r="K159" s="180">
        <v>2565</v>
      </c>
      <c r="L159" s="182" t="s">
        <v>329</v>
      </c>
    </row>
    <row r="160" spans="1:12">
      <c r="A160" s="182"/>
      <c r="B160" s="184"/>
      <c r="C160" s="184"/>
      <c r="D160" s="184"/>
      <c r="E160" s="184"/>
      <c r="F160" s="184"/>
      <c r="G160" s="184" t="s">
        <v>280</v>
      </c>
      <c r="H160" s="184" t="s">
        <v>280</v>
      </c>
      <c r="I160" s="184" t="s">
        <v>280</v>
      </c>
      <c r="J160" s="184" t="s">
        <v>280</v>
      </c>
      <c r="K160" s="184" t="s">
        <v>280</v>
      </c>
      <c r="L160" s="184" t="s">
        <v>330</v>
      </c>
    </row>
    <row r="161" spans="1:12">
      <c r="A161" s="78">
        <v>44</v>
      </c>
      <c r="B161" s="352" t="s">
        <v>471</v>
      </c>
      <c r="C161" s="137" t="s">
        <v>1235</v>
      </c>
      <c r="D161" s="188" t="s">
        <v>1236</v>
      </c>
      <c r="E161" s="187" t="s">
        <v>328</v>
      </c>
      <c r="F161" s="343" t="s">
        <v>728</v>
      </c>
      <c r="G161" s="161" t="s">
        <v>97</v>
      </c>
      <c r="H161" s="341">
        <v>10000</v>
      </c>
      <c r="I161" s="341">
        <v>10000</v>
      </c>
      <c r="J161" s="341">
        <v>10000</v>
      </c>
      <c r="K161" s="341">
        <v>10000</v>
      </c>
      <c r="L161" s="353" t="s">
        <v>920</v>
      </c>
    </row>
    <row r="162" spans="1:12">
      <c r="A162" s="80"/>
      <c r="B162" s="359"/>
      <c r="C162" s="138"/>
      <c r="D162" s="71"/>
      <c r="E162" s="56"/>
      <c r="F162" s="622"/>
      <c r="G162" s="143"/>
      <c r="H162" s="86"/>
      <c r="I162" s="86"/>
      <c r="J162" s="86"/>
      <c r="K162" s="86"/>
      <c r="L162" s="354"/>
    </row>
    <row r="163" spans="1:12">
      <c r="A163" s="78">
        <v>45</v>
      </c>
      <c r="B163" s="352" t="s">
        <v>471</v>
      </c>
      <c r="C163" s="90" t="s">
        <v>1235</v>
      </c>
      <c r="D163" s="228" t="s">
        <v>1249</v>
      </c>
      <c r="E163" s="174" t="s">
        <v>328</v>
      </c>
      <c r="F163" s="1457" t="s">
        <v>764</v>
      </c>
      <c r="G163" s="1461" t="s">
        <v>97</v>
      </c>
      <c r="H163" s="349">
        <v>40000</v>
      </c>
      <c r="I163" s="349">
        <v>40000</v>
      </c>
      <c r="J163" s="349">
        <v>40000</v>
      </c>
      <c r="K163" s="349">
        <v>40000</v>
      </c>
      <c r="L163" s="353" t="s">
        <v>920</v>
      </c>
    </row>
    <row r="164" spans="1:12" s="178" customFormat="1">
      <c r="A164" s="79"/>
      <c r="B164" s="291"/>
      <c r="C164" s="135"/>
      <c r="D164" s="136" t="s">
        <v>1251</v>
      </c>
      <c r="E164" s="366"/>
      <c r="F164" s="1459"/>
      <c r="G164" s="1462"/>
      <c r="H164" s="365"/>
      <c r="I164" s="365"/>
      <c r="J164" s="365"/>
      <c r="K164" s="365"/>
      <c r="L164" s="363"/>
    </row>
    <row r="165" spans="1:12">
      <c r="A165" s="80"/>
      <c r="B165" s="359"/>
      <c r="C165" s="96"/>
      <c r="D165" s="202" t="s">
        <v>1252</v>
      </c>
      <c r="E165" s="169"/>
      <c r="F165" s="1460"/>
      <c r="G165" s="358"/>
      <c r="H165" s="361"/>
      <c r="I165" s="361"/>
      <c r="J165" s="361"/>
      <c r="K165" s="361"/>
      <c r="L165" s="354"/>
    </row>
    <row r="166" spans="1:12">
      <c r="A166" s="78">
        <v>46</v>
      </c>
      <c r="B166" s="352" t="s">
        <v>1250</v>
      </c>
      <c r="C166" s="137" t="s">
        <v>1235</v>
      </c>
      <c r="D166" s="367" t="s">
        <v>1237</v>
      </c>
      <c r="E166" s="230" t="s">
        <v>760</v>
      </c>
      <c r="F166" s="762" t="s">
        <v>728</v>
      </c>
      <c r="G166" s="156" t="s">
        <v>97</v>
      </c>
      <c r="H166" s="205">
        <v>20000</v>
      </c>
      <c r="I166" s="205">
        <v>20000</v>
      </c>
      <c r="J166" s="205">
        <v>20000</v>
      </c>
      <c r="K166" s="205">
        <v>20000</v>
      </c>
      <c r="L166" s="353" t="s">
        <v>711</v>
      </c>
    </row>
    <row r="167" spans="1:12">
      <c r="A167" s="80"/>
      <c r="B167" s="359"/>
      <c r="C167" s="138"/>
      <c r="D167" s="356"/>
      <c r="E167" s="56" t="s">
        <v>761</v>
      </c>
      <c r="F167" s="762"/>
      <c r="G167" s="46"/>
      <c r="H167" s="197"/>
      <c r="I167" s="197"/>
      <c r="J167" s="197"/>
      <c r="K167" s="197"/>
      <c r="L167" s="354"/>
    </row>
    <row r="168" spans="1:12">
      <c r="A168" s="78">
        <v>47</v>
      </c>
      <c r="B168" s="352" t="s">
        <v>1250</v>
      </c>
      <c r="C168" s="137" t="s">
        <v>1235</v>
      </c>
      <c r="D168" s="355" t="s">
        <v>1243</v>
      </c>
      <c r="E168" s="187" t="s">
        <v>328</v>
      </c>
      <c r="F168" s="45" t="s">
        <v>728</v>
      </c>
      <c r="G168" s="161" t="s">
        <v>97</v>
      </c>
      <c r="H168" s="190">
        <v>10000</v>
      </c>
      <c r="I168" s="190">
        <v>10000</v>
      </c>
      <c r="J168" s="190">
        <v>10000</v>
      </c>
      <c r="K168" s="190">
        <v>10000</v>
      </c>
      <c r="L168" s="353" t="s">
        <v>711</v>
      </c>
    </row>
    <row r="169" spans="1:12">
      <c r="A169" s="80"/>
      <c r="B169" s="359"/>
      <c r="C169" s="138"/>
      <c r="D169" s="356"/>
      <c r="E169" s="56"/>
      <c r="F169" s="143"/>
      <c r="G169" s="143"/>
      <c r="H169" s="202"/>
      <c r="I169" s="202"/>
      <c r="J169" s="202"/>
      <c r="K169" s="202"/>
      <c r="L169" s="354"/>
    </row>
    <row r="170" spans="1:12" s="1455" customFormat="1">
      <c r="A170" s="645"/>
      <c r="B170" s="1451"/>
      <c r="C170" s="1451"/>
      <c r="D170" s="1451"/>
      <c r="E170" s="1452" t="s">
        <v>3899</v>
      </c>
      <c r="F170" s="1452"/>
      <c r="G170" s="1423" t="s">
        <v>97</v>
      </c>
      <c r="H170" s="1454">
        <f>SUM(H168:H169,H166,H163,H161,H152,H150,H148,H146,H144,H142,H140,H133,H131,H129,H127,H125,H123,H111,H109,H107,H103,H100,H97,H87,H83,H80,H78,H74,H65,H62,H60,H58,H54,H51,H42,H39,H37,H34,H31,H28,H19,H17,H14,H11,H9)</f>
        <v>586000</v>
      </c>
      <c r="I170" s="1454">
        <f>SUM(I168:I169,I166,I163,I161,I152,I150,I148,I146,I144,I142,I140,I133,I131,I129,I127,I125,I123,I111,I109,I107,I103,I100,I97,I87,I83,I80,I78,I74,I65,I62,I60,I58,I54,I51,I42,I39,I37,I34,I31,I28,I19,I17,I14,I11,I9)</f>
        <v>881800</v>
      </c>
      <c r="J170" s="1454">
        <f>SUM(J168:J169,J166,J163,J161,J152,J150,J148,J146,J144,J142,J140,J133,J131,J129,J127,J125,J123,J111,J109,J107,J103,J100,J97,J87,J83,J80,J78,J74,J65,J62,J60,J58,J54,J51,J42,J39,J37,J34,J31,J28,J19,J17,J14,J11,J9)</f>
        <v>566000</v>
      </c>
      <c r="K170" s="1454">
        <f>SUM(K168:K169,K166,K163,K161,K152,K150,K148,K146,K144,K142,K140,K133,K131,K129,K127,K125,K123,K111,K109,K107,K103,K100,K97,K87,K83,K80,K78,K74,K65,K62,K60,K58,K54,K51,K42,K39,K37,K34,K31,K28,K19,K17,K14,K11,K9)</f>
        <v>566000</v>
      </c>
      <c r="L170" s="1453"/>
    </row>
  </sheetData>
  <mergeCells count="11">
    <mergeCell ref="G158:K158"/>
    <mergeCell ref="G137:K137"/>
    <mergeCell ref="A2:L2"/>
    <mergeCell ref="A3:L3"/>
    <mergeCell ref="A4:L4"/>
    <mergeCell ref="G6:K6"/>
    <mergeCell ref="G25:K25"/>
    <mergeCell ref="G48:K48"/>
    <mergeCell ref="G71:K71"/>
    <mergeCell ref="G94:K94"/>
    <mergeCell ref="G116:K116"/>
  </mergeCells>
  <pageMargins left="0.11811023622047245" right="0.11811023622047245" top="0.78740157480314965" bottom="0.15748031496062992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opLeftCell="B16" zoomScale="130" zoomScaleNormal="130" workbookViewId="0">
      <selection activeCell="E12" sqref="E12"/>
    </sheetView>
  </sheetViews>
  <sheetFormatPr defaultRowHeight="15"/>
  <cols>
    <col min="1" max="1" width="5.140625" customWidth="1"/>
    <col min="2" max="2" width="15.85546875" customWidth="1"/>
    <col min="3" max="3" width="10.42578125" customWidth="1"/>
    <col min="4" max="4" width="17.5703125" customWidth="1"/>
    <col min="5" max="5" width="19.7109375" customWidth="1"/>
    <col min="6" max="6" width="14" customWidth="1"/>
    <col min="11" max="11" width="9" style="176"/>
    <col min="12" max="12" width="9.85546875" customWidth="1"/>
  </cols>
  <sheetData>
    <row r="1" spans="1:12" ht="24">
      <c r="A1" s="177"/>
      <c r="B1" s="176"/>
      <c r="C1" s="176"/>
      <c r="D1" s="176"/>
      <c r="E1" s="176"/>
      <c r="F1" s="176"/>
      <c r="G1" s="176"/>
      <c r="H1" s="176"/>
      <c r="I1" s="176"/>
      <c r="J1" s="176"/>
      <c r="L1" s="332" t="s">
        <v>1229</v>
      </c>
    </row>
    <row r="2" spans="1:12" ht="24">
      <c r="A2" s="1859" t="s">
        <v>1230</v>
      </c>
      <c r="B2" s="1859"/>
      <c r="C2" s="1859"/>
      <c r="D2" s="1859"/>
      <c r="E2" s="1859"/>
      <c r="F2" s="1859"/>
      <c r="G2" s="1859"/>
      <c r="H2" s="1859"/>
      <c r="I2" s="1859"/>
      <c r="J2" s="1859"/>
      <c r="K2" s="1859"/>
      <c r="L2" s="1859"/>
    </row>
    <row r="3" spans="1:12" ht="24">
      <c r="A3" s="1859" t="s">
        <v>2656</v>
      </c>
      <c r="B3" s="1859"/>
      <c r="C3" s="1859"/>
      <c r="D3" s="1859"/>
      <c r="E3" s="1859"/>
      <c r="F3" s="1859"/>
      <c r="G3" s="1859"/>
      <c r="H3" s="1859"/>
      <c r="I3" s="1859"/>
      <c r="J3" s="1859"/>
      <c r="K3" s="1859"/>
      <c r="L3" s="1859"/>
    </row>
    <row r="4" spans="1:12" ht="24">
      <c r="A4" s="1867" t="s">
        <v>273</v>
      </c>
      <c r="B4" s="1867"/>
      <c r="C4" s="1867"/>
      <c r="D4" s="1867"/>
      <c r="E4" s="1867"/>
      <c r="F4" s="1867"/>
      <c r="G4" s="1867"/>
      <c r="H4" s="1867"/>
      <c r="I4" s="1867"/>
      <c r="J4" s="1867"/>
      <c r="K4" s="1867"/>
      <c r="L4" s="1867"/>
    </row>
    <row r="5" spans="1:12" ht="12" customHeight="1">
      <c r="A5" s="333"/>
      <c r="B5" s="333"/>
      <c r="C5" s="333"/>
      <c r="D5" s="333"/>
      <c r="E5" s="333"/>
      <c r="F5" s="333"/>
      <c r="G5" s="333"/>
      <c r="H5" s="333"/>
      <c r="I5" s="333"/>
      <c r="J5" s="333"/>
      <c r="K5" s="802"/>
      <c r="L5" s="333"/>
    </row>
    <row r="6" spans="1:12" ht="24">
      <c r="A6" s="179"/>
      <c r="B6" s="179"/>
      <c r="C6" s="179"/>
      <c r="D6" s="179"/>
      <c r="E6" s="179"/>
      <c r="F6" s="180" t="s">
        <v>278</v>
      </c>
      <c r="G6" s="1884" t="s">
        <v>279</v>
      </c>
      <c r="H6" s="1885"/>
      <c r="I6" s="1885"/>
      <c r="J6" s="1885"/>
      <c r="K6" s="1886"/>
      <c r="L6" s="181" t="s">
        <v>285</v>
      </c>
    </row>
    <row r="7" spans="1:12" ht="24">
      <c r="A7" s="182" t="s">
        <v>276</v>
      </c>
      <c r="B7" s="182" t="s">
        <v>87</v>
      </c>
      <c r="C7" s="182" t="s">
        <v>1231</v>
      </c>
      <c r="D7" s="182" t="s">
        <v>1232</v>
      </c>
      <c r="E7" s="182" t="s">
        <v>277</v>
      </c>
      <c r="F7" s="183" t="s">
        <v>1233</v>
      </c>
      <c r="G7" s="180">
        <v>2561</v>
      </c>
      <c r="H7" s="180">
        <v>2562</v>
      </c>
      <c r="I7" s="180">
        <v>2563</v>
      </c>
      <c r="J7" s="180">
        <v>2564</v>
      </c>
      <c r="K7" s="180">
        <v>2565</v>
      </c>
      <c r="L7" s="183" t="s">
        <v>329</v>
      </c>
    </row>
    <row r="8" spans="1:12" ht="24">
      <c r="A8" s="184"/>
      <c r="B8" s="184"/>
      <c r="C8" s="184"/>
      <c r="D8" s="184"/>
      <c r="E8" s="184"/>
      <c r="F8" s="184"/>
      <c r="G8" s="184" t="s">
        <v>280</v>
      </c>
      <c r="H8" s="184" t="s">
        <v>280</v>
      </c>
      <c r="I8" s="184" t="s">
        <v>280</v>
      </c>
      <c r="J8" s="184" t="s">
        <v>280</v>
      </c>
      <c r="K8" s="184" t="s">
        <v>280</v>
      </c>
      <c r="L8" s="184" t="s">
        <v>330</v>
      </c>
    </row>
    <row r="9" spans="1:12" ht="21.75">
      <c r="A9" s="84">
        <v>1</v>
      </c>
      <c r="B9" s="230" t="s">
        <v>1234</v>
      </c>
      <c r="C9" s="187" t="s">
        <v>1235</v>
      </c>
      <c r="D9" s="187" t="s">
        <v>1236</v>
      </c>
      <c r="E9" s="187" t="s">
        <v>328</v>
      </c>
      <c r="F9" s="357" t="s">
        <v>735</v>
      </c>
      <c r="G9" s="156" t="s">
        <v>97</v>
      </c>
      <c r="H9" s="341">
        <v>40000</v>
      </c>
      <c r="I9" s="341">
        <v>40000</v>
      </c>
      <c r="J9" s="341">
        <v>40000</v>
      </c>
      <c r="K9" s="341">
        <v>40000</v>
      </c>
      <c r="L9" s="84" t="s">
        <v>920</v>
      </c>
    </row>
    <row r="10" spans="1:12" ht="21.75">
      <c r="A10" s="342"/>
      <c r="B10" s="55"/>
      <c r="C10" s="195"/>
      <c r="D10" s="195"/>
      <c r="E10" s="56"/>
      <c r="F10" s="139"/>
      <c r="G10" s="46"/>
      <c r="H10" s="86"/>
      <c r="I10" s="86"/>
      <c r="J10" s="86"/>
      <c r="K10" s="86"/>
      <c r="L10" s="345"/>
    </row>
    <row r="11" spans="1:12" ht="21.75">
      <c r="A11" s="343">
        <v>2</v>
      </c>
      <c r="B11" s="230" t="s">
        <v>1234</v>
      </c>
      <c r="C11" s="187" t="s">
        <v>1235</v>
      </c>
      <c r="D11" s="187" t="s">
        <v>1237</v>
      </c>
      <c r="E11" s="230" t="s">
        <v>760</v>
      </c>
      <c r="F11" s="198" t="s">
        <v>728</v>
      </c>
      <c r="G11" s="161" t="s">
        <v>97</v>
      </c>
      <c r="H11" s="190">
        <v>36000</v>
      </c>
      <c r="I11" s="190">
        <v>36000</v>
      </c>
      <c r="J11" s="190">
        <v>36000</v>
      </c>
      <c r="K11" s="190">
        <v>36000</v>
      </c>
      <c r="L11" s="84" t="s">
        <v>920</v>
      </c>
    </row>
    <row r="12" spans="1:12" ht="21.75">
      <c r="A12" s="344"/>
      <c r="B12" s="55"/>
      <c r="C12" s="195"/>
      <c r="D12" s="195"/>
      <c r="E12" s="56" t="s">
        <v>761</v>
      </c>
      <c r="F12" s="201"/>
      <c r="G12" s="143"/>
      <c r="H12" s="202"/>
      <c r="I12" s="202"/>
      <c r="J12" s="202"/>
      <c r="K12" s="202"/>
      <c r="L12" s="345"/>
    </row>
    <row r="13" spans="1:12" ht="21.75">
      <c r="A13" s="343">
        <v>3</v>
      </c>
      <c r="B13" s="230" t="s">
        <v>1234</v>
      </c>
      <c r="C13" s="187" t="s">
        <v>1235</v>
      </c>
      <c r="D13" s="187" t="s">
        <v>2155</v>
      </c>
      <c r="E13" s="230" t="s">
        <v>760</v>
      </c>
      <c r="F13" s="198" t="s">
        <v>2149</v>
      </c>
      <c r="G13" s="156" t="s">
        <v>97</v>
      </c>
      <c r="H13" s="161">
        <v>20000</v>
      </c>
      <c r="I13" s="161" t="s">
        <v>97</v>
      </c>
      <c r="J13" s="161" t="s">
        <v>97</v>
      </c>
      <c r="K13" s="161" t="s">
        <v>97</v>
      </c>
      <c r="L13" s="84" t="s">
        <v>920</v>
      </c>
    </row>
    <row r="14" spans="1:12" ht="21.75">
      <c r="A14" s="344"/>
      <c r="B14" s="55"/>
      <c r="C14" s="195"/>
      <c r="D14" s="195"/>
      <c r="E14" s="55" t="s">
        <v>761</v>
      </c>
      <c r="F14" s="201"/>
      <c r="G14" s="46"/>
      <c r="H14" s="143"/>
      <c r="I14" s="143"/>
      <c r="J14" s="143"/>
      <c r="K14" s="143"/>
      <c r="L14" s="345"/>
    </row>
    <row r="15" spans="1:12" ht="21.75">
      <c r="A15" s="343">
        <v>4</v>
      </c>
      <c r="B15" s="230" t="s">
        <v>1234</v>
      </c>
      <c r="C15" s="187" t="s">
        <v>1235</v>
      </c>
      <c r="D15" s="187" t="s">
        <v>2147</v>
      </c>
      <c r="E15" s="230" t="s">
        <v>760</v>
      </c>
      <c r="F15" s="196" t="s">
        <v>2149</v>
      </c>
      <c r="G15" s="161" t="s">
        <v>97</v>
      </c>
      <c r="H15" s="156" t="s">
        <v>97</v>
      </c>
      <c r="I15" s="156" t="s">
        <v>97</v>
      </c>
      <c r="J15" s="156" t="s">
        <v>97</v>
      </c>
      <c r="K15" s="161" t="s">
        <v>97</v>
      </c>
      <c r="L15" s="84" t="s">
        <v>920</v>
      </c>
    </row>
    <row r="16" spans="1:12" ht="21.75">
      <c r="A16" s="344"/>
      <c r="B16" s="55"/>
      <c r="C16" s="195"/>
      <c r="D16" s="195" t="s">
        <v>2148</v>
      </c>
      <c r="E16" s="55" t="s">
        <v>761</v>
      </c>
      <c r="F16" s="196"/>
      <c r="G16" s="143"/>
      <c r="H16" s="46"/>
      <c r="I16" s="46"/>
      <c r="J16" s="46"/>
      <c r="K16" s="143"/>
      <c r="L16" s="345"/>
    </row>
    <row r="17" spans="1:13" ht="21.75">
      <c r="A17" s="343">
        <v>5</v>
      </c>
      <c r="B17" s="230" t="s">
        <v>1234</v>
      </c>
      <c r="C17" s="187" t="s">
        <v>1235</v>
      </c>
      <c r="D17" s="187" t="s">
        <v>1245</v>
      </c>
      <c r="E17" s="230" t="s">
        <v>760</v>
      </c>
      <c r="F17" s="192" t="s">
        <v>728</v>
      </c>
      <c r="G17" s="156" t="s">
        <v>97</v>
      </c>
      <c r="H17" s="161" t="s">
        <v>97</v>
      </c>
      <c r="I17" s="161" t="s">
        <v>97</v>
      </c>
      <c r="J17" s="161" t="s">
        <v>97</v>
      </c>
      <c r="K17" s="161" t="s">
        <v>97</v>
      </c>
      <c r="L17" s="84" t="s">
        <v>920</v>
      </c>
      <c r="M17" s="129"/>
    </row>
    <row r="18" spans="1:13" s="176" customFormat="1" ht="21.75">
      <c r="A18" s="622"/>
      <c r="B18" s="56"/>
      <c r="C18" s="207"/>
      <c r="D18" s="207"/>
      <c r="E18" s="56" t="s">
        <v>761</v>
      </c>
      <c r="F18" s="203"/>
      <c r="G18" s="46"/>
      <c r="H18" s="143"/>
      <c r="I18" s="143"/>
      <c r="J18" s="143"/>
      <c r="K18" s="143"/>
      <c r="L18" s="347"/>
      <c r="M18" s="129"/>
    </row>
    <row r="19" spans="1:13" s="176" customFormat="1" ht="21.75">
      <c r="A19" s="84">
        <v>6</v>
      </c>
      <c r="B19" s="230" t="s">
        <v>1234</v>
      </c>
      <c r="C19" s="187" t="s">
        <v>1235</v>
      </c>
      <c r="D19" s="187" t="s">
        <v>1238</v>
      </c>
      <c r="E19" s="230" t="s">
        <v>760</v>
      </c>
      <c r="F19" s="192" t="s">
        <v>728</v>
      </c>
      <c r="G19" s="161" t="s">
        <v>97</v>
      </c>
      <c r="H19" s="190">
        <v>160000</v>
      </c>
      <c r="I19" s="190">
        <v>160000</v>
      </c>
      <c r="J19" s="190">
        <v>160000</v>
      </c>
      <c r="K19" s="190">
        <v>160000</v>
      </c>
      <c r="L19" s="84" t="s">
        <v>920</v>
      </c>
      <c r="M19" s="129"/>
    </row>
    <row r="20" spans="1:13" s="176" customFormat="1" ht="21.75">
      <c r="A20" s="98"/>
      <c r="B20" s="56"/>
      <c r="C20" s="207"/>
      <c r="D20" s="207"/>
      <c r="E20" s="56" t="s">
        <v>761</v>
      </c>
      <c r="F20" s="203"/>
      <c r="G20" s="143"/>
      <c r="H20" s="202"/>
      <c r="I20" s="202"/>
      <c r="J20" s="202"/>
      <c r="K20" s="202"/>
      <c r="L20" s="347"/>
      <c r="M20" s="129"/>
    </row>
    <row r="21" spans="1:13" s="176" customFormat="1" ht="21.75">
      <c r="A21" s="530"/>
      <c r="B21" s="222"/>
      <c r="C21" s="69"/>
      <c r="D21" s="69"/>
      <c r="E21" s="69"/>
      <c r="F21" s="81"/>
      <c r="G21" s="81"/>
      <c r="H21" s="81"/>
      <c r="I21" s="81"/>
      <c r="J21" s="81"/>
      <c r="K21" s="81"/>
      <c r="L21" s="594"/>
      <c r="M21" s="129"/>
    </row>
    <row r="22" spans="1:13" s="176" customFormat="1" ht="21.75">
      <c r="A22" s="530"/>
      <c r="B22" s="222"/>
      <c r="C22" s="69"/>
      <c r="D22" s="69"/>
      <c r="E22" s="69"/>
      <c r="F22" s="81"/>
      <c r="G22" s="81"/>
      <c r="H22" s="81"/>
      <c r="I22" s="81"/>
      <c r="J22" s="81"/>
      <c r="K22" s="81"/>
      <c r="L22" s="531"/>
      <c r="M22" s="129"/>
    </row>
    <row r="23" spans="1:13" s="176" customFormat="1" ht="21.75">
      <c r="A23" s="530"/>
      <c r="B23" s="222"/>
      <c r="C23" s="69"/>
      <c r="D23" s="69"/>
      <c r="E23" s="69"/>
      <c r="F23" s="81"/>
      <c r="G23" s="81"/>
      <c r="H23" s="81"/>
      <c r="I23" s="81"/>
      <c r="J23" s="81"/>
      <c r="K23" s="81"/>
      <c r="L23" s="531"/>
      <c r="M23" s="129"/>
    </row>
    <row r="24" spans="1:13" s="176" customFormat="1" ht="24">
      <c r="A24" s="179"/>
      <c r="B24" s="179"/>
      <c r="C24" s="179"/>
      <c r="D24" s="179"/>
      <c r="E24" s="179"/>
      <c r="F24" s="180" t="s">
        <v>278</v>
      </c>
      <c r="G24" s="1884" t="s">
        <v>279</v>
      </c>
      <c r="H24" s="1885"/>
      <c r="I24" s="1885"/>
      <c r="J24" s="1885"/>
      <c r="K24" s="1886"/>
      <c r="L24" s="181" t="s">
        <v>285</v>
      </c>
      <c r="M24" s="129"/>
    </row>
    <row r="25" spans="1:13" ht="24">
      <c r="A25" s="182" t="s">
        <v>276</v>
      </c>
      <c r="B25" s="182" t="s">
        <v>87</v>
      </c>
      <c r="C25" s="182" t="s">
        <v>1231</v>
      </c>
      <c r="D25" s="182" t="s">
        <v>1232</v>
      </c>
      <c r="E25" s="182" t="s">
        <v>277</v>
      </c>
      <c r="F25" s="183" t="s">
        <v>1233</v>
      </c>
      <c r="G25" s="180">
        <v>2561</v>
      </c>
      <c r="H25" s="180">
        <v>2562</v>
      </c>
      <c r="I25" s="180">
        <v>2563</v>
      </c>
      <c r="J25" s="180">
        <v>2564</v>
      </c>
      <c r="K25" s="180">
        <v>2565</v>
      </c>
      <c r="L25" s="183" t="s">
        <v>329</v>
      </c>
    </row>
    <row r="26" spans="1:13" s="176" customFormat="1" ht="24">
      <c r="A26" s="184"/>
      <c r="B26" s="184"/>
      <c r="C26" s="184"/>
      <c r="D26" s="184"/>
      <c r="E26" s="184"/>
      <c r="F26" s="184"/>
      <c r="G26" s="184" t="s">
        <v>280</v>
      </c>
      <c r="H26" s="184" t="s">
        <v>280</v>
      </c>
      <c r="I26" s="184" t="s">
        <v>280</v>
      </c>
      <c r="J26" s="184" t="s">
        <v>280</v>
      </c>
      <c r="K26" s="184" t="s">
        <v>280</v>
      </c>
      <c r="L26" s="184" t="s">
        <v>330</v>
      </c>
      <c r="M26"/>
    </row>
    <row r="27" spans="1:13" ht="21.75">
      <c r="A27" s="84">
        <v>7</v>
      </c>
      <c r="B27" s="220" t="s">
        <v>1239</v>
      </c>
      <c r="C27" s="187" t="s">
        <v>1235</v>
      </c>
      <c r="D27" s="187" t="s">
        <v>1236</v>
      </c>
      <c r="E27" s="187" t="s">
        <v>328</v>
      </c>
      <c r="F27" s="346" t="s">
        <v>740</v>
      </c>
      <c r="G27" s="156" t="s">
        <v>97</v>
      </c>
      <c r="H27" s="340">
        <v>10000</v>
      </c>
      <c r="I27" s="341">
        <v>10000</v>
      </c>
      <c r="J27" s="647">
        <v>10000</v>
      </c>
      <c r="K27" s="647">
        <v>10000</v>
      </c>
      <c r="L27" s="84" t="s">
        <v>1240</v>
      </c>
    </row>
    <row r="28" spans="1:13" ht="21.75">
      <c r="A28" s="98"/>
      <c r="B28" s="224"/>
      <c r="C28" s="207"/>
      <c r="D28" s="167"/>
      <c r="E28" s="207"/>
      <c r="F28" s="86"/>
      <c r="G28" s="46"/>
      <c r="H28" s="86"/>
      <c r="I28" s="86"/>
      <c r="J28" s="139"/>
      <c r="K28" s="139"/>
      <c r="L28" s="347"/>
    </row>
    <row r="29" spans="1:13" ht="21.75">
      <c r="A29" s="84">
        <v>8</v>
      </c>
      <c r="B29" s="220" t="s">
        <v>1239</v>
      </c>
      <c r="C29" s="187" t="s">
        <v>1235</v>
      </c>
      <c r="D29" s="187" t="s">
        <v>1237</v>
      </c>
      <c r="E29" s="230" t="s">
        <v>760</v>
      </c>
      <c r="F29" s="198" t="s">
        <v>728</v>
      </c>
      <c r="G29" s="161" t="s">
        <v>97</v>
      </c>
      <c r="H29" s="190">
        <v>20000</v>
      </c>
      <c r="I29" s="190">
        <v>20000</v>
      </c>
      <c r="J29" s="168">
        <v>20000</v>
      </c>
      <c r="K29" s="168">
        <v>20000</v>
      </c>
      <c r="L29" s="84" t="s">
        <v>1240</v>
      </c>
    </row>
    <row r="30" spans="1:13" ht="21.75">
      <c r="A30" s="98"/>
      <c r="B30" s="224"/>
      <c r="C30" s="207"/>
      <c r="D30" s="167"/>
      <c r="E30" s="56" t="s">
        <v>761</v>
      </c>
      <c r="F30" s="201"/>
      <c r="G30" s="143"/>
      <c r="H30" s="202"/>
      <c r="I30" s="202"/>
      <c r="J30" s="201"/>
      <c r="K30" s="201"/>
      <c r="L30" s="347"/>
    </row>
    <row r="31" spans="1:13" ht="21.75">
      <c r="A31" s="84">
        <v>9</v>
      </c>
      <c r="B31" s="220" t="s">
        <v>1239</v>
      </c>
      <c r="C31" s="187" t="s">
        <v>1235</v>
      </c>
      <c r="D31" s="187" t="s">
        <v>1245</v>
      </c>
      <c r="E31" s="230" t="s">
        <v>760</v>
      </c>
      <c r="F31" s="198" t="s">
        <v>2149</v>
      </c>
      <c r="G31" s="156" t="s">
        <v>97</v>
      </c>
      <c r="H31" s="168">
        <v>20000</v>
      </c>
      <c r="I31" s="168">
        <v>20000</v>
      </c>
      <c r="J31" s="168">
        <v>20000</v>
      </c>
      <c r="K31" s="168">
        <v>20000</v>
      </c>
      <c r="L31" s="84" t="s">
        <v>1240</v>
      </c>
      <c r="M31">
        <v>138</v>
      </c>
    </row>
    <row r="32" spans="1:13" s="176" customFormat="1" ht="21.75">
      <c r="A32" s="98"/>
      <c r="B32" s="224"/>
      <c r="C32" s="207"/>
      <c r="D32" s="167"/>
      <c r="E32" s="56" t="s">
        <v>761</v>
      </c>
      <c r="F32" s="201"/>
      <c r="G32" s="46"/>
      <c r="H32" s="201"/>
      <c r="I32" s="201"/>
      <c r="J32" s="201"/>
      <c r="K32" s="201"/>
      <c r="L32" s="347"/>
    </row>
    <row r="33" spans="1:12" s="176" customFormat="1" ht="21.75">
      <c r="A33" s="84">
        <v>10</v>
      </c>
      <c r="B33" s="220" t="s">
        <v>1241</v>
      </c>
      <c r="C33" s="187" t="s">
        <v>1235</v>
      </c>
      <c r="D33" s="188" t="s">
        <v>1236</v>
      </c>
      <c r="E33" s="187" t="s">
        <v>328</v>
      </c>
      <c r="F33" s="66" t="s">
        <v>728</v>
      </c>
      <c r="G33" s="161" t="s">
        <v>97</v>
      </c>
      <c r="H33" s="341">
        <v>10000</v>
      </c>
      <c r="I33" s="341">
        <v>10000</v>
      </c>
      <c r="J33" s="647">
        <v>10000</v>
      </c>
      <c r="K33" s="647">
        <v>10000</v>
      </c>
      <c r="L33" s="84" t="s">
        <v>920</v>
      </c>
    </row>
    <row r="34" spans="1:12" ht="21.75">
      <c r="A34" s="98"/>
      <c r="B34" s="224"/>
      <c r="C34" s="207"/>
      <c r="D34" s="167"/>
      <c r="E34" s="207"/>
      <c r="F34" s="86"/>
      <c r="G34" s="143"/>
      <c r="H34" s="86"/>
      <c r="I34" s="86"/>
      <c r="J34" s="139"/>
      <c r="K34" s="139"/>
      <c r="L34" s="347"/>
    </row>
    <row r="35" spans="1:12" ht="21.75">
      <c r="A35" s="45">
        <v>11</v>
      </c>
      <c r="B35" s="220" t="s">
        <v>1242</v>
      </c>
      <c r="C35" s="187" t="s">
        <v>1235</v>
      </c>
      <c r="D35" s="188" t="s">
        <v>2044</v>
      </c>
      <c r="E35" s="230" t="s">
        <v>320</v>
      </c>
      <c r="F35" s="348" t="s">
        <v>728</v>
      </c>
      <c r="G35" s="156" t="s">
        <v>97</v>
      </c>
      <c r="H35" s="349">
        <v>100000</v>
      </c>
      <c r="I35" s="349">
        <v>100000</v>
      </c>
      <c r="J35" s="841">
        <v>100000</v>
      </c>
      <c r="K35" s="841">
        <v>100000</v>
      </c>
      <c r="L35" s="84" t="s">
        <v>711</v>
      </c>
    </row>
    <row r="36" spans="1:12" ht="21.75">
      <c r="A36" s="46"/>
      <c r="B36" s="224"/>
      <c r="C36" s="207"/>
      <c r="D36" s="167"/>
      <c r="E36" s="56" t="s">
        <v>318</v>
      </c>
      <c r="F36" s="83"/>
      <c r="G36" s="46"/>
      <c r="H36" s="86"/>
      <c r="I36" s="86"/>
      <c r="J36" s="83"/>
      <c r="K36" s="83"/>
      <c r="L36" s="347"/>
    </row>
    <row r="37" spans="1:12" s="176" customFormat="1" ht="21.75">
      <c r="A37" s="84">
        <v>12</v>
      </c>
      <c r="B37" s="220" t="s">
        <v>1242</v>
      </c>
      <c r="C37" s="187" t="s">
        <v>1235</v>
      </c>
      <c r="D37" s="188" t="s">
        <v>1243</v>
      </c>
      <c r="E37" s="187" t="s">
        <v>328</v>
      </c>
      <c r="F37" s="191" t="s">
        <v>728</v>
      </c>
      <c r="G37" s="161" t="s">
        <v>97</v>
      </c>
      <c r="H37" s="190">
        <v>10000</v>
      </c>
      <c r="I37" s="190">
        <v>10000</v>
      </c>
      <c r="J37" s="190">
        <v>10000</v>
      </c>
      <c r="K37" s="190">
        <v>10000</v>
      </c>
      <c r="L37" s="84" t="s">
        <v>711</v>
      </c>
    </row>
    <row r="38" spans="1:12" ht="21.75">
      <c r="A38" s="342"/>
      <c r="B38" s="222"/>
      <c r="C38" s="195"/>
      <c r="D38" s="222"/>
      <c r="E38" s="195"/>
      <c r="F38" s="197"/>
      <c r="G38" s="143"/>
      <c r="H38" s="205"/>
      <c r="I38" s="205"/>
      <c r="J38" s="205"/>
      <c r="K38" s="205"/>
      <c r="L38" s="342"/>
    </row>
    <row r="39" spans="1:12" ht="21.75">
      <c r="A39" s="84">
        <v>13</v>
      </c>
      <c r="B39" s="220" t="s">
        <v>1242</v>
      </c>
      <c r="C39" s="187" t="s">
        <v>1235</v>
      </c>
      <c r="D39" s="188" t="s">
        <v>1237</v>
      </c>
      <c r="E39" s="230" t="s">
        <v>760</v>
      </c>
      <c r="F39" s="66" t="s">
        <v>728</v>
      </c>
      <c r="G39" s="156" t="s">
        <v>97</v>
      </c>
      <c r="H39" s="341">
        <v>20000</v>
      </c>
      <c r="I39" s="341">
        <v>20000</v>
      </c>
      <c r="J39" s="341">
        <v>20000</v>
      </c>
      <c r="K39" s="341">
        <v>20000</v>
      </c>
      <c r="L39" s="84" t="s">
        <v>711</v>
      </c>
    </row>
    <row r="40" spans="1:12" ht="21.75">
      <c r="A40" s="98"/>
      <c r="B40" s="224"/>
      <c r="C40" s="207"/>
      <c r="D40" s="71"/>
      <c r="E40" s="56" t="s">
        <v>761</v>
      </c>
      <c r="F40" s="83"/>
      <c r="G40" s="46"/>
      <c r="H40" s="86"/>
      <c r="I40" s="86"/>
      <c r="J40" s="86"/>
      <c r="K40" s="86"/>
      <c r="L40" s="347"/>
    </row>
    <row r="41" spans="1:12" ht="21.75">
      <c r="A41" s="84">
        <v>14</v>
      </c>
      <c r="B41" s="220" t="s">
        <v>1242</v>
      </c>
      <c r="C41" s="187" t="s">
        <v>1235</v>
      </c>
      <c r="D41" s="188" t="s">
        <v>1236</v>
      </c>
      <c r="E41" s="187" t="s">
        <v>328</v>
      </c>
      <c r="F41" s="66" t="s">
        <v>728</v>
      </c>
      <c r="G41" s="156" t="s">
        <v>97</v>
      </c>
      <c r="H41" s="341">
        <v>10000</v>
      </c>
      <c r="I41" s="341">
        <v>10000</v>
      </c>
      <c r="J41" s="341">
        <v>10000</v>
      </c>
      <c r="K41" s="341">
        <v>10000</v>
      </c>
      <c r="L41" s="84" t="s">
        <v>711</v>
      </c>
    </row>
    <row r="42" spans="1:12" ht="21.75">
      <c r="A42" s="98"/>
      <c r="B42" s="224"/>
      <c r="C42" s="207"/>
      <c r="D42" s="71"/>
      <c r="E42" s="56"/>
      <c r="F42" s="83"/>
      <c r="G42" s="46"/>
      <c r="H42" s="86"/>
      <c r="I42" s="86"/>
      <c r="J42" s="86"/>
      <c r="K42" s="86"/>
      <c r="L42" s="347"/>
    </row>
    <row r="43" spans="1:12" ht="21.75">
      <c r="A43" s="84">
        <v>15</v>
      </c>
      <c r="B43" s="220" t="s">
        <v>1244</v>
      </c>
      <c r="C43" s="187" t="s">
        <v>1235</v>
      </c>
      <c r="D43" s="188" t="s">
        <v>1236</v>
      </c>
      <c r="E43" s="187" t="s">
        <v>328</v>
      </c>
      <c r="F43" s="89" t="s">
        <v>728</v>
      </c>
      <c r="G43" s="161" t="s">
        <v>97</v>
      </c>
      <c r="H43" s="341">
        <v>10000</v>
      </c>
      <c r="I43" s="341">
        <v>10000</v>
      </c>
      <c r="J43" s="341">
        <v>10000</v>
      </c>
      <c r="K43" s="341">
        <v>10000</v>
      </c>
      <c r="L43" s="84" t="s">
        <v>920</v>
      </c>
    </row>
    <row r="44" spans="1:12" ht="21.75">
      <c r="A44" s="98"/>
      <c r="B44" s="224" t="s">
        <v>521</v>
      </c>
      <c r="C44" s="207"/>
      <c r="D44" s="71"/>
      <c r="E44" s="56"/>
      <c r="F44" s="86"/>
      <c r="G44" s="143"/>
      <c r="H44" s="86"/>
      <c r="I44" s="86"/>
      <c r="J44" s="86"/>
      <c r="K44" s="86"/>
      <c r="L44" s="347"/>
    </row>
    <row r="46" spans="1:12" ht="22.5" customHeight="1"/>
    <row r="47" spans="1:12" s="176" customFormat="1" ht="22.5" customHeight="1">
      <c r="A47" s="179"/>
      <c r="B47" s="179"/>
      <c r="C47" s="179"/>
      <c r="D47" s="179"/>
      <c r="E47" s="179"/>
      <c r="F47" s="180" t="s">
        <v>278</v>
      </c>
      <c r="G47" s="1884" t="s">
        <v>279</v>
      </c>
      <c r="H47" s="1885"/>
      <c r="I47" s="1885"/>
      <c r="J47" s="1885"/>
      <c r="K47" s="1886"/>
      <c r="L47" s="181" t="s">
        <v>285</v>
      </c>
    </row>
    <row r="48" spans="1:12" s="176" customFormat="1" ht="22.5" customHeight="1">
      <c r="A48" s="182" t="s">
        <v>276</v>
      </c>
      <c r="B48" s="182" t="s">
        <v>87</v>
      </c>
      <c r="C48" s="182" t="s">
        <v>1231</v>
      </c>
      <c r="D48" s="182" t="s">
        <v>1232</v>
      </c>
      <c r="E48" s="182" t="s">
        <v>277</v>
      </c>
      <c r="F48" s="183" t="s">
        <v>1233</v>
      </c>
      <c r="G48" s="180">
        <v>2561</v>
      </c>
      <c r="H48" s="180">
        <v>2562</v>
      </c>
      <c r="I48" s="180">
        <v>2563</v>
      </c>
      <c r="J48" s="180">
        <v>2564</v>
      </c>
      <c r="K48" s="180">
        <v>2565</v>
      </c>
      <c r="L48" s="183" t="s">
        <v>329</v>
      </c>
    </row>
    <row r="49" spans="1:13" s="176" customFormat="1" ht="22.5" customHeight="1">
      <c r="A49" s="184"/>
      <c r="B49" s="184"/>
      <c r="C49" s="184"/>
      <c r="D49" s="182"/>
      <c r="E49" s="184"/>
      <c r="F49" s="184"/>
      <c r="G49" s="184" t="s">
        <v>280</v>
      </c>
      <c r="H49" s="184" t="s">
        <v>280</v>
      </c>
      <c r="I49" s="184" t="s">
        <v>280</v>
      </c>
      <c r="J49" s="184" t="s">
        <v>280</v>
      </c>
      <c r="K49" s="184" t="s">
        <v>280</v>
      </c>
      <c r="L49" s="184" t="s">
        <v>330</v>
      </c>
    </row>
    <row r="50" spans="1:13" ht="21.75">
      <c r="A50" s="641">
        <v>16</v>
      </c>
      <c r="B50" s="220" t="s">
        <v>1244</v>
      </c>
      <c r="C50" s="187" t="s">
        <v>1235</v>
      </c>
      <c r="D50" s="188" t="s">
        <v>1245</v>
      </c>
      <c r="E50" s="187" t="s">
        <v>328</v>
      </c>
      <c r="F50" s="66" t="s">
        <v>728</v>
      </c>
      <c r="G50" s="156" t="s">
        <v>97</v>
      </c>
      <c r="H50" s="341">
        <v>10000</v>
      </c>
      <c r="I50" s="341">
        <v>10000</v>
      </c>
      <c r="J50" s="341">
        <v>10000</v>
      </c>
      <c r="K50" s="341">
        <v>10000</v>
      </c>
      <c r="L50" s="84" t="s">
        <v>920</v>
      </c>
    </row>
    <row r="51" spans="1:13" ht="24">
      <c r="A51" s="640"/>
      <c r="B51" s="224" t="s">
        <v>521</v>
      </c>
      <c r="C51" s="207"/>
      <c r="D51" s="71"/>
      <c r="E51" s="56"/>
      <c r="F51" s="83"/>
      <c r="G51" s="46"/>
      <c r="H51" s="86"/>
      <c r="I51" s="86"/>
      <c r="J51" s="86"/>
      <c r="K51" s="86"/>
      <c r="L51" s="347"/>
    </row>
    <row r="52" spans="1:13" ht="21.75">
      <c r="A52" s="84">
        <v>17</v>
      </c>
      <c r="B52" s="220" t="s">
        <v>1244</v>
      </c>
      <c r="C52" s="187" t="s">
        <v>1235</v>
      </c>
      <c r="D52" s="230" t="s">
        <v>1246</v>
      </c>
      <c r="E52" s="187" t="s">
        <v>328</v>
      </c>
      <c r="F52" s="89" t="s">
        <v>728</v>
      </c>
      <c r="G52" s="161" t="s">
        <v>97</v>
      </c>
      <c r="H52" s="341">
        <v>10000</v>
      </c>
      <c r="I52" s="341">
        <v>10000</v>
      </c>
      <c r="J52" s="341">
        <v>10000</v>
      </c>
      <c r="K52" s="341">
        <v>10000</v>
      </c>
      <c r="L52" s="84" t="s">
        <v>920</v>
      </c>
    </row>
    <row r="53" spans="1:13" ht="21.75">
      <c r="A53" s="98"/>
      <c r="B53" s="224" t="s">
        <v>521</v>
      </c>
      <c r="C53" s="207"/>
      <c r="D53" s="207"/>
      <c r="E53" s="56"/>
      <c r="F53" s="86"/>
      <c r="G53" s="143"/>
      <c r="H53" s="86"/>
      <c r="I53" s="86"/>
      <c r="J53" s="86"/>
      <c r="K53" s="86"/>
      <c r="L53" s="347"/>
    </row>
    <row r="54" spans="1:13" ht="21.75">
      <c r="A54" s="84">
        <v>18</v>
      </c>
      <c r="B54" s="230" t="s">
        <v>1247</v>
      </c>
      <c r="C54" s="187" t="s">
        <v>1235</v>
      </c>
      <c r="D54" s="221" t="s">
        <v>1237</v>
      </c>
      <c r="E54" s="230" t="s">
        <v>760</v>
      </c>
      <c r="F54" s="192" t="s">
        <v>728</v>
      </c>
      <c r="G54" s="156" t="s">
        <v>97</v>
      </c>
      <c r="H54" s="190">
        <v>20000</v>
      </c>
      <c r="I54" s="190">
        <v>20000</v>
      </c>
      <c r="J54" s="190">
        <v>20000</v>
      </c>
      <c r="K54" s="190">
        <v>20000</v>
      </c>
      <c r="L54" s="84" t="s">
        <v>1240</v>
      </c>
    </row>
    <row r="55" spans="1:13" s="176" customFormat="1" ht="21.75">
      <c r="A55" s="98"/>
      <c r="B55" s="56" t="s">
        <v>1248</v>
      </c>
      <c r="C55" s="207"/>
      <c r="D55" s="211"/>
      <c r="E55" s="56" t="s">
        <v>761</v>
      </c>
      <c r="F55" s="203"/>
      <c r="G55" s="46"/>
      <c r="H55" s="202"/>
      <c r="I55" s="202"/>
      <c r="J55" s="202"/>
      <c r="K55" s="202"/>
      <c r="L55" s="347"/>
      <c r="M55"/>
    </row>
    <row r="56" spans="1:13" s="176" customFormat="1" ht="21.75">
      <c r="A56" s="353">
        <v>19</v>
      </c>
      <c r="B56" s="352" t="s">
        <v>471</v>
      </c>
      <c r="C56" s="137" t="s">
        <v>1235</v>
      </c>
      <c r="D56" s="188" t="s">
        <v>1236</v>
      </c>
      <c r="E56" s="187" t="s">
        <v>328</v>
      </c>
      <c r="F56" s="66" t="s">
        <v>728</v>
      </c>
      <c r="G56" s="161" t="s">
        <v>97</v>
      </c>
      <c r="H56" s="341">
        <v>10000</v>
      </c>
      <c r="I56" s="341">
        <v>10000</v>
      </c>
      <c r="J56" s="341">
        <v>10000</v>
      </c>
      <c r="K56" s="341">
        <v>10000</v>
      </c>
      <c r="L56" s="353" t="s">
        <v>920</v>
      </c>
      <c r="M56"/>
    </row>
    <row r="57" spans="1:13" ht="21.75">
      <c r="A57" s="358"/>
      <c r="B57" s="359"/>
      <c r="C57" s="138"/>
      <c r="D57" s="71"/>
      <c r="E57" s="56"/>
      <c r="F57" s="83"/>
      <c r="G57" s="143"/>
      <c r="H57" s="86"/>
      <c r="I57" s="86"/>
      <c r="J57" s="86"/>
      <c r="K57" s="86"/>
      <c r="L57" s="354"/>
    </row>
    <row r="58" spans="1:13" s="176" customFormat="1" ht="21.75">
      <c r="A58" s="353">
        <v>20</v>
      </c>
      <c r="B58" s="352" t="s">
        <v>471</v>
      </c>
      <c r="C58" s="90" t="s">
        <v>1235</v>
      </c>
      <c r="D58" s="228" t="s">
        <v>1249</v>
      </c>
      <c r="E58" s="174" t="s">
        <v>328</v>
      </c>
      <c r="F58" s="348" t="s">
        <v>764</v>
      </c>
      <c r="G58" s="349" t="s">
        <v>97</v>
      </c>
      <c r="H58" s="349">
        <v>40000</v>
      </c>
      <c r="I58" s="349">
        <v>40000</v>
      </c>
      <c r="J58" s="349">
        <v>40000</v>
      </c>
      <c r="K58" s="349">
        <v>40000</v>
      </c>
      <c r="L58" s="353" t="s">
        <v>920</v>
      </c>
    </row>
    <row r="59" spans="1:13" ht="21.75">
      <c r="A59" s="363"/>
      <c r="B59" s="291"/>
      <c r="C59" s="135"/>
      <c r="D59" s="136" t="s">
        <v>1251</v>
      </c>
      <c r="E59" s="366"/>
      <c r="F59" s="364"/>
      <c r="G59" s="365"/>
      <c r="H59" s="365"/>
      <c r="I59" s="365"/>
      <c r="J59" s="365"/>
      <c r="K59" s="365"/>
      <c r="L59" s="363"/>
    </row>
    <row r="60" spans="1:13" ht="21.75">
      <c r="A60" s="358"/>
      <c r="B60" s="359"/>
      <c r="C60" s="96"/>
      <c r="D60" s="202" t="s">
        <v>1252</v>
      </c>
      <c r="E60" s="169"/>
      <c r="F60" s="360"/>
      <c r="G60" s="361"/>
      <c r="H60" s="361"/>
      <c r="I60" s="361"/>
      <c r="J60" s="361"/>
      <c r="K60" s="361"/>
      <c r="L60" s="354"/>
    </row>
    <row r="61" spans="1:13" ht="21.75">
      <c r="A61" s="353">
        <v>21</v>
      </c>
      <c r="B61" s="352" t="s">
        <v>1250</v>
      </c>
      <c r="C61" s="137" t="s">
        <v>1235</v>
      </c>
      <c r="D61" s="367" t="s">
        <v>1237</v>
      </c>
      <c r="E61" s="230" t="s">
        <v>760</v>
      </c>
      <c r="F61" s="196" t="s">
        <v>728</v>
      </c>
      <c r="G61" s="156" t="s">
        <v>97</v>
      </c>
      <c r="H61" s="205">
        <v>20000</v>
      </c>
      <c r="I61" s="205">
        <v>20000</v>
      </c>
      <c r="J61" s="205">
        <v>20000</v>
      </c>
      <c r="K61" s="205">
        <v>20000</v>
      </c>
      <c r="L61" s="353" t="s">
        <v>711</v>
      </c>
    </row>
    <row r="62" spans="1:13" ht="21.75">
      <c r="A62" s="358"/>
      <c r="B62" s="359"/>
      <c r="C62" s="138"/>
      <c r="D62" s="356"/>
      <c r="E62" s="56" t="s">
        <v>761</v>
      </c>
      <c r="F62" s="196"/>
      <c r="G62" s="46"/>
      <c r="H62" s="197"/>
      <c r="I62" s="197"/>
      <c r="J62" s="197"/>
      <c r="K62" s="197"/>
      <c r="L62" s="354"/>
    </row>
    <row r="63" spans="1:13" ht="21.75">
      <c r="A63" s="353">
        <v>22</v>
      </c>
      <c r="B63" s="352" t="s">
        <v>1250</v>
      </c>
      <c r="C63" s="137" t="s">
        <v>1235</v>
      </c>
      <c r="D63" s="355" t="s">
        <v>1243</v>
      </c>
      <c r="E63" s="187" t="s">
        <v>328</v>
      </c>
      <c r="F63" s="191" t="s">
        <v>728</v>
      </c>
      <c r="G63" s="161" t="s">
        <v>97</v>
      </c>
      <c r="H63" s="190">
        <v>10000</v>
      </c>
      <c r="I63" s="190">
        <v>10000</v>
      </c>
      <c r="J63" s="190">
        <v>10000</v>
      </c>
      <c r="K63" s="190">
        <v>10000</v>
      </c>
      <c r="L63" s="353" t="s">
        <v>711</v>
      </c>
    </row>
    <row r="64" spans="1:13" ht="21.75">
      <c r="A64" s="358"/>
      <c r="B64" s="359"/>
      <c r="C64" s="138"/>
      <c r="D64" s="356"/>
      <c r="E64" s="56"/>
      <c r="F64" s="202"/>
      <c r="G64" s="143"/>
      <c r="H64" s="202"/>
      <c r="I64" s="202"/>
      <c r="J64" s="202"/>
      <c r="K64" s="202"/>
      <c r="L64" s="354"/>
      <c r="M64">
        <v>140</v>
      </c>
    </row>
    <row r="65" spans="1:12" ht="21.75">
      <c r="A65" s="1873" t="s">
        <v>2156</v>
      </c>
      <c r="B65" s="1874"/>
      <c r="C65" s="1874"/>
      <c r="D65" s="1874"/>
      <c r="E65" s="1874"/>
      <c r="F65" s="1875"/>
      <c r="G65" s="286"/>
      <c r="H65" s="286"/>
      <c r="I65" s="286"/>
      <c r="J65" s="286"/>
      <c r="K65" s="286"/>
      <c r="L65" s="362" t="s">
        <v>97</v>
      </c>
    </row>
    <row r="73" spans="1:12">
      <c r="L73" s="565"/>
    </row>
  </sheetData>
  <mergeCells count="7">
    <mergeCell ref="A65:F65"/>
    <mergeCell ref="A2:L2"/>
    <mergeCell ref="A3:L3"/>
    <mergeCell ref="A4:L4"/>
    <mergeCell ref="G6:K6"/>
    <mergeCell ref="G24:K24"/>
    <mergeCell ref="G47:K47"/>
  </mergeCells>
  <pageMargins left="0.70866141732283472" right="0.11811023622047245" top="0.74803149606299213" bottom="0.35433070866141736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A7" workbookViewId="0">
      <selection activeCell="C12" sqref="C12"/>
    </sheetView>
  </sheetViews>
  <sheetFormatPr defaultRowHeight="21.75"/>
  <cols>
    <col min="1" max="1" width="8.140625" style="420" customWidth="1"/>
    <col min="2" max="11" width="9" style="420"/>
  </cols>
  <sheetData>
    <row r="1" spans="1:11" ht="30.75">
      <c r="A1" s="1801" t="s">
        <v>1947</v>
      </c>
      <c r="B1" s="1801"/>
      <c r="C1" s="1801"/>
      <c r="D1" s="1801"/>
      <c r="E1" s="1801"/>
      <c r="F1" s="1801"/>
      <c r="G1" s="1801"/>
      <c r="H1" s="1801"/>
      <c r="I1" s="1801"/>
      <c r="J1" s="1801"/>
    </row>
    <row r="2" spans="1:11" ht="27.75">
      <c r="A2" s="410"/>
      <c r="B2" s="410"/>
      <c r="C2" s="410"/>
      <c r="D2" s="410"/>
      <c r="E2" s="410"/>
      <c r="F2" s="410"/>
      <c r="G2" s="410"/>
      <c r="H2" s="410"/>
      <c r="I2" s="410"/>
      <c r="J2" s="410"/>
    </row>
    <row r="3" spans="1:11" ht="24">
      <c r="A3" s="15" t="s">
        <v>1948</v>
      </c>
      <c r="B3" s="3"/>
      <c r="C3" s="3"/>
      <c r="D3" s="3"/>
      <c r="E3" s="3"/>
      <c r="F3" s="3"/>
      <c r="G3" s="3"/>
      <c r="H3" s="3"/>
      <c r="I3" s="532" t="s">
        <v>1949</v>
      </c>
    </row>
    <row r="4" spans="1:11" ht="27.75">
      <c r="A4" s="3" t="s">
        <v>1950</v>
      </c>
      <c r="B4" s="3"/>
      <c r="C4" s="3"/>
      <c r="D4" s="3"/>
      <c r="E4" s="3"/>
      <c r="F4" s="3"/>
      <c r="G4" s="3"/>
      <c r="H4" s="3"/>
      <c r="I4" s="533">
        <v>1</v>
      </c>
    </row>
    <row r="5" spans="1:11" ht="27.75">
      <c r="A5" s="3" t="s">
        <v>2630</v>
      </c>
      <c r="B5" s="3"/>
      <c r="C5" s="3"/>
      <c r="D5" s="3"/>
      <c r="E5" s="3"/>
      <c r="F5" s="3"/>
      <c r="G5" s="3"/>
      <c r="H5" s="3"/>
      <c r="I5" s="534">
        <v>17</v>
      </c>
    </row>
    <row r="6" spans="1:11" ht="27.75">
      <c r="A6" s="3" t="s">
        <v>2631</v>
      </c>
      <c r="B6" s="3" t="s">
        <v>3981</v>
      </c>
      <c r="C6" s="3"/>
      <c r="D6" s="3"/>
      <c r="E6" s="3"/>
      <c r="F6" s="3"/>
      <c r="G6" s="3"/>
      <c r="H6" s="3"/>
      <c r="I6" s="534">
        <v>36</v>
      </c>
    </row>
    <row r="7" spans="1:11" ht="27.75">
      <c r="B7" s="3" t="s">
        <v>3980</v>
      </c>
      <c r="C7" s="3"/>
      <c r="D7" s="3"/>
      <c r="E7" s="3"/>
      <c r="F7" s="3"/>
      <c r="G7" s="3"/>
      <c r="H7" s="3"/>
      <c r="I7" s="534">
        <v>41</v>
      </c>
    </row>
    <row r="8" spans="1:11" s="176" customFormat="1" ht="27.75">
      <c r="A8" s="3" t="s">
        <v>2632</v>
      </c>
      <c r="B8" s="178" t="s">
        <v>1213</v>
      </c>
      <c r="C8" s="3"/>
      <c r="D8" s="3"/>
      <c r="E8" s="3"/>
      <c r="F8" s="3"/>
      <c r="G8" s="3"/>
      <c r="H8" s="3"/>
      <c r="I8" s="534">
        <v>160</v>
      </c>
      <c r="K8" s="420"/>
    </row>
    <row r="9" spans="1:11" ht="27.75">
      <c r="A9" s="3"/>
      <c r="B9" s="3"/>
      <c r="C9" s="3"/>
      <c r="D9" s="3"/>
      <c r="E9" s="3"/>
      <c r="F9" s="3"/>
      <c r="G9" s="3"/>
      <c r="H9" s="3"/>
      <c r="I9" s="534"/>
    </row>
    <row r="10" spans="1:11" ht="27.75">
      <c r="A10" s="3"/>
      <c r="C10" s="3"/>
      <c r="D10" s="3"/>
      <c r="E10" s="3"/>
      <c r="F10" s="3"/>
      <c r="G10" s="3"/>
      <c r="H10" s="3"/>
      <c r="I10" s="3"/>
      <c r="J10" s="534"/>
    </row>
    <row r="11" spans="1:11" ht="24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1" ht="24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ht="24">
      <c r="A13" s="3"/>
      <c r="B13" s="3"/>
      <c r="C13" s="3"/>
      <c r="D13" s="3"/>
      <c r="E13" s="535"/>
      <c r="F13" s="3"/>
      <c r="G13" s="3"/>
      <c r="H13" s="3"/>
      <c r="I13" s="3"/>
      <c r="J13" s="3"/>
    </row>
  </sheetData>
  <mergeCells count="1">
    <mergeCell ref="A1:J1"/>
  </mergeCells>
  <pageMargins left="0.7" right="0.7" top="0.75" bottom="0.75" header="0.3" footer="0.3"/>
  <pageSetup paperSize="9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view="pageBreakPreview" zoomScaleSheetLayoutView="100" workbookViewId="0">
      <selection activeCell="I51" sqref="I51"/>
    </sheetView>
  </sheetViews>
  <sheetFormatPr defaultRowHeight="21" customHeight="1"/>
  <cols>
    <col min="1" max="1" width="39" customWidth="1"/>
    <col min="2" max="2" width="9.140625" bestFit="1" customWidth="1"/>
    <col min="3" max="3" width="9.85546875" customWidth="1"/>
    <col min="4" max="4" width="9.140625" bestFit="1" customWidth="1"/>
    <col min="5" max="5" width="9.5703125" customWidth="1"/>
    <col min="6" max="6" width="9.140625" bestFit="1" customWidth="1"/>
    <col min="7" max="7" width="10.140625" customWidth="1"/>
    <col min="8" max="8" width="9.140625" bestFit="1" customWidth="1"/>
    <col min="9" max="9" width="9.7109375" customWidth="1"/>
    <col min="10" max="10" width="9.140625" bestFit="1" customWidth="1"/>
    <col min="11" max="11" width="10.28515625" customWidth="1"/>
    <col min="12" max="12" width="9.140625" bestFit="1" customWidth="1"/>
    <col min="13" max="13" width="13" bestFit="1" customWidth="1"/>
    <col min="15" max="18" width="9.140625" bestFit="1" customWidth="1"/>
  </cols>
  <sheetData>
    <row r="1" spans="1:13" s="583" customFormat="1" ht="20.100000000000001" customHeight="1">
      <c r="A1" s="1909" t="s">
        <v>504</v>
      </c>
      <c r="B1" s="1909"/>
      <c r="C1" s="1909"/>
      <c r="D1" s="1909"/>
      <c r="E1" s="1909"/>
      <c r="F1" s="1909"/>
      <c r="G1" s="1909"/>
      <c r="H1" s="1909"/>
      <c r="I1" s="1909"/>
      <c r="J1" s="1909"/>
      <c r="K1" s="1909"/>
    </row>
    <row r="2" spans="1:13" s="583" customFormat="1" ht="20.100000000000001" customHeight="1">
      <c r="A2" s="1909" t="s">
        <v>505</v>
      </c>
      <c r="B2" s="1909"/>
      <c r="C2" s="1909"/>
      <c r="D2" s="1909"/>
      <c r="E2" s="1909"/>
      <c r="F2" s="1909"/>
      <c r="G2" s="1909"/>
      <c r="H2" s="1909"/>
      <c r="I2" s="1909"/>
      <c r="J2" s="1909"/>
      <c r="K2" s="1909"/>
    </row>
    <row r="3" spans="1:13" s="583" customFormat="1" ht="20.100000000000001" customHeight="1">
      <c r="A3" s="1916" t="s">
        <v>924</v>
      </c>
      <c r="B3" s="1916"/>
      <c r="C3" s="1916"/>
      <c r="D3" s="1916"/>
      <c r="E3" s="1916"/>
      <c r="F3" s="1916"/>
      <c r="G3" s="1916"/>
      <c r="H3" s="1916"/>
      <c r="I3" s="1916"/>
      <c r="J3" s="1916"/>
      <c r="K3" s="1916"/>
      <c r="L3" s="1916"/>
    </row>
    <row r="4" spans="1:13" s="583" customFormat="1" ht="20.100000000000001" customHeight="1">
      <c r="A4" s="1910" t="s">
        <v>93</v>
      </c>
      <c r="B4" s="1913" t="s">
        <v>506</v>
      </c>
      <c r="C4" s="1913"/>
      <c r="D4" s="1913" t="s">
        <v>928</v>
      </c>
      <c r="E4" s="1913"/>
      <c r="F4" s="1913" t="s">
        <v>507</v>
      </c>
      <c r="G4" s="1913"/>
      <c r="H4" s="1913" t="s">
        <v>508</v>
      </c>
      <c r="I4" s="1913"/>
      <c r="J4" s="1914" t="s">
        <v>509</v>
      </c>
      <c r="K4" s="1915"/>
    </row>
    <row r="5" spans="1:13" s="583" customFormat="1" ht="20.100000000000001" customHeight="1">
      <c r="A5" s="1911"/>
      <c r="B5" s="545" t="s">
        <v>86</v>
      </c>
      <c r="C5" s="545" t="s">
        <v>94</v>
      </c>
      <c r="D5" s="545" t="s">
        <v>86</v>
      </c>
      <c r="E5" s="545" t="s">
        <v>94</v>
      </c>
      <c r="F5" s="545" t="s">
        <v>86</v>
      </c>
      <c r="G5" s="545" t="s">
        <v>94</v>
      </c>
      <c r="H5" s="545" t="s">
        <v>86</v>
      </c>
      <c r="I5" s="545" t="s">
        <v>94</v>
      </c>
      <c r="J5" s="545" t="s">
        <v>86</v>
      </c>
      <c r="K5" s="545" t="s">
        <v>94</v>
      </c>
    </row>
    <row r="6" spans="1:13" s="583" customFormat="1" ht="20.100000000000001" customHeight="1">
      <c r="A6" s="1912"/>
      <c r="B6" s="546" t="s">
        <v>95</v>
      </c>
      <c r="C6" s="547" t="s">
        <v>280</v>
      </c>
      <c r="D6" s="546" t="s">
        <v>95</v>
      </c>
      <c r="E6" s="546" t="s">
        <v>280</v>
      </c>
      <c r="F6" s="546" t="s">
        <v>95</v>
      </c>
      <c r="G6" s="546" t="s">
        <v>280</v>
      </c>
      <c r="H6" s="546" t="s">
        <v>95</v>
      </c>
      <c r="I6" s="546" t="s">
        <v>280</v>
      </c>
      <c r="J6" s="546" t="s">
        <v>95</v>
      </c>
      <c r="K6" s="546" t="s">
        <v>280</v>
      </c>
    </row>
    <row r="7" spans="1:13" s="583" customFormat="1" ht="20.100000000000001" customHeight="1">
      <c r="A7" s="562" t="s">
        <v>1103</v>
      </c>
      <c r="B7" s="575"/>
      <c r="C7" s="543"/>
      <c r="D7" s="571"/>
      <c r="E7" s="575"/>
      <c r="F7" s="543"/>
      <c r="G7" s="571"/>
      <c r="H7" s="543"/>
      <c r="I7" s="571"/>
      <c r="J7" s="543"/>
      <c r="K7" s="543"/>
    </row>
    <row r="8" spans="1:13" s="583" customFormat="1" ht="20.100000000000001" customHeight="1">
      <c r="A8" s="560" t="s">
        <v>1110</v>
      </c>
      <c r="B8" s="528"/>
      <c r="C8" s="528"/>
      <c r="D8" s="155"/>
      <c r="E8" s="528"/>
      <c r="F8" s="155"/>
      <c r="G8" s="529"/>
      <c r="H8" s="155"/>
      <c r="I8" s="529"/>
      <c r="J8" s="155"/>
      <c r="K8" s="155"/>
    </row>
    <row r="9" spans="1:13" s="583" customFormat="1" ht="20.100000000000001" customHeight="1">
      <c r="A9" s="572" t="s">
        <v>1969</v>
      </c>
      <c r="B9" s="528">
        <v>6</v>
      </c>
      <c r="C9" s="574">
        <v>8025000</v>
      </c>
      <c r="D9" s="155">
        <v>6</v>
      </c>
      <c r="E9" s="574">
        <v>8025000</v>
      </c>
      <c r="F9" s="155">
        <v>6</v>
      </c>
      <c r="G9" s="573">
        <v>8025000</v>
      </c>
      <c r="H9" s="155">
        <v>6</v>
      </c>
      <c r="I9" s="573">
        <v>8025000</v>
      </c>
      <c r="J9" s="155">
        <v>24</v>
      </c>
      <c r="K9" s="154">
        <v>32100000</v>
      </c>
    </row>
    <row r="10" spans="1:13" s="583" customFormat="1" ht="20.100000000000001" customHeight="1">
      <c r="A10" s="578" t="s">
        <v>26</v>
      </c>
      <c r="B10" s="578">
        <v>6</v>
      </c>
      <c r="C10" s="553">
        <v>8025000</v>
      </c>
      <c r="D10" s="578">
        <v>6</v>
      </c>
      <c r="E10" s="556">
        <v>8025000</v>
      </c>
      <c r="F10" s="578">
        <v>6</v>
      </c>
      <c r="G10" s="576">
        <v>8025000</v>
      </c>
      <c r="H10" s="578">
        <v>6</v>
      </c>
      <c r="I10" s="576">
        <v>8025000</v>
      </c>
      <c r="J10" s="578">
        <f>SUM(J9)</f>
        <v>24</v>
      </c>
      <c r="K10" s="553">
        <v>32100000</v>
      </c>
      <c r="M10" s="583">
        <f>8025000*4</f>
        <v>32100000</v>
      </c>
    </row>
    <row r="11" spans="1:13" s="583" customFormat="1" ht="20.100000000000001" customHeight="1">
      <c r="A11" s="577" t="s">
        <v>1113</v>
      </c>
      <c r="B11" s="155"/>
      <c r="C11" s="155"/>
      <c r="D11" s="550"/>
      <c r="E11" s="155"/>
      <c r="F11" s="550"/>
      <c r="G11" s="155"/>
      <c r="H11" s="550"/>
      <c r="I11" s="155"/>
      <c r="J11" s="155"/>
      <c r="K11" s="155"/>
    </row>
    <row r="12" spans="1:13" s="583" customFormat="1" ht="20.100000000000001" customHeight="1">
      <c r="A12" s="572" t="s">
        <v>1972</v>
      </c>
      <c r="B12" s="528">
        <v>1</v>
      </c>
      <c r="C12" s="154">
        <v>40000</v>
      </c>
      <c r="D12" s="551">
        <v>1</v>
      </c>
      <c r="E12" s="154">
        <v>40000</v>
      </c>
      <c r="F12" s="155">
        <v>1</v>
      </c>
      <c r="G12" s="154">
        <v>40000</v>
      </c>
      <c r="H12" s="155">
        <v>1</v>
      </c>
      <c r="I12" s="154">
        <v>40000</v>
      </c>
      <c r="J12" s="155">
        <v>4</v>
      </c>
      <c r="K12" s="154">
        <v>160000</v>
      </c>
    </row>
    <row r="13" spans="1:13" s="583" customFormat="1" ht="20.100000000000001" customHeight="1">
      <c r="A13" s="572" t="s">
        <v>1973</v>
      </c>
      <c r="B13" s="528">
        <v>3</v>
      </c>
      <c r="C13" s="154">
        <v>40000</v>
      </c>
      <c r="D13" s="551">
        <v>3</v>
      </c>
      <c r="E13" s="154">
        <v>40000</v>
      </c>
      <c r="F13" s="155">
        <v>3</v>
      </c>
      <c r="G13" s="154">
        <v>40000</v>
      </c>
      <c r="H13" s="155">
        <v>3</v>
      </c>
      <c r="I13" s="154">
        <v>40000</v>
      </c>
      <c r="J13" s="155">
        <v>12</v>
      </c>
      <c r="K13" s="154">
        <v>160000</v>
      </c>
    </row>
    <row r="14" spans="1:13" s="583" customFormat="1" ht="20.100000000000001" customHeight="1">
      <c r="A14" s="572" t="s">
        <v>1974</v>
      </c>
      <c r="B14" s="528">
        <v>18</v>
      </c>
      <c r="C14" s="154">
        <v>1610000</v>
      </c>
      <c r="D14" s="528">
        <v>18</v>
      </c>
      <c r="E14" s="154">
        <v>1610000</v>
      </c>
      <c r="F14" s="528">
        <v>18</v>
      </c>
      <c r="G14" s="154">
        <v>1610000</v>
      </c>
      <c r="H14" s="528">
        <v>18</v>
      </c>
      <c r="I14" s="154">
        <v>1610000</v>
      </c>
      <c r="J14" s="528">
        <f>18*4</f>
        <v>72</v>
      </c>
      <c r="K14" s="154">
        <f>1610000*4</f>
        <v>6440000</v>
      </c>
    </row>
    <row r="15" spans="1:13" s="583" customFormat="1" ht="20.100000000000001" customHeight="1">
      <c r="A15" s="578" t="s">
        <v>26</v>
      </c>
      <c r="B15" s="549">
        <f t="shared" ref="B15:K15" si="0">SUM(B12:B14)</f>
        <v>22</v>
      </c>
      <c r="C15" s="556">
        <f t="shared" si="0"/>
        <v>1690000</v>
      </c>
      <c r="D15" s="549">
        <f t="shared" si="0"/>
        <v>22</v>
      </c>
      <c r="E15" s="556">
        <f t="shared" si="0"/>
        <v>1690000</v>
      </c>
      <c r="F15" s="549">
        <f t="shared" si="0"/>
        <v>22</v>
      </c>
      <c r="G15" s="556">
        <f t="shared" si="0"/>
        <v>1690000</v>
      </c>
      <c r="H15" s="549">
        <f t="shared" si="0"/>
        <v>22</v>
      </c>
      <c r="I15" s="556">
        <f t="shared" si="0"/>
        <v>1690000</v>
      </c>
      <c r="J15" s="549">
        <f t="shared" si="0"/>
        <v>88</v>
      </c>
      <c r="K15" s="553">
        <f t="shared" si="0"/>
        <v>6760000</v>
      </c>
    </row>
    <row r="16" spans="1:13" s="583" customFormat="1" ht="20.100000000000001" customHeight="1">
      <c r="A16" s="562" t="s">
        <v>1253</v>
      </c>
      <c r="B16" s="525"/>
      <c r="C16" s="525"/>
      <c r="D16" s="550"/>
      <c r="E16" s="525"/>
      <c r="F16" s="550"/>
      <c r="G16" s="525"/>
      <c r="H16" s="550"/>
      <c r="I16" s="525"/>
      <c r="J16" s="155"/>
      <c r="K16" s="155"/>
    </row>
    <row r="17" spans="1:18" s="583" customFormat="1" ht="20.100000000000001" customHeight="1">
      <c r="A17" s="577" t="s">
        <v>1116</v>
      </c>
      <c r="B17" s="155"/>
      <c r="C17" s="155"/>
      <c r="D17" s="550"/>
      <c r="E17" s="155"/>
      <c r="F17" s="550"/>
      <c r="G17" s="155"/>
      <c r="H17" s="550"/>
      <c r="I17" s="155"/>
      <c r="J17" s="155"/>
      <c r="K17" s="155"/>
    </row>
    <row r="18" spans="1:18" s="583" customFormat="1" ht="18.75" customHeight="1">
      <c r="A18" s="572" t="s">
        <v>1975</v>
      </c>
      <c r="B18" s="155">
        <v>7</v>
      </c>
      <c r="C18" s="154">
        <v>130000</v>
      </c>
      <c r="D18" s="155">
        <v>7</v>
      </c>
      <c r="E18" s="154">
        <v>130000</v>
      </c>
      <c r="F18" s="155">
        <v>7</v>
      </c>
      <c r="G18" s="154">
        <v>130000</v>
      </c>
      <c r="H18" s="155">
        <v>7</v>
      </c>
      <c r="I18" s="154">
        <v>130000</v>
      </c>
      <c r="J18" s="155">
        <f>7*4</f>
        <v>28</v>
      </c>
      <c r="K18" s="154">
        <f>130000*4</f>
        <v>520000</v>
      </c>
      <c r="O18" s="583">
        <v>20000</v>
      </c>
      <c r="P18" s="583">
        <v>1</v>
      </c>
    </row>
    <row r="19" spans="1:18" s="583" customFormat="1" ht="20.100000000000001" customHeight="1">
      <c r="A19" s="572" t="s">
        <v>1976</v>
      </c>
      <c r="B19" s="528">
        <v>6</v>
      </c>
      <c r="C19" s="552">
        <v>350000</v>
      </c>
      <c r="D19" s="528">
        <v>6</v>
      </c>
      <c r="E19" s="552">
        <v>350000</v>
      </c>
      <c r="F19" s="528">
        <v>6</v>
      </c>
      <c r="G19" s="552">
        <v>350000</v>
      </c>
      <c r="H19" s="528">
        <v>6</v>
      </c>
      <c r="I19" s="552">
        <v>350000</v>
      </c>
      <c r="J19" s="528">
        <f>6*4</f>
        <v>24</v>
      </c>
      <c r="K19" s="552">
        <f>350000*4</f>
        <v>1400000</v>
      </c>
      <c r="Q19" s="583">
        <v>3</v>
      </c>
      <c r="R19" s="583">
        <v>40000</v>
      </c>
    </row>
    <row r="20" spans="1:18" s="583" customFormat="1" ht="20.100000000000001" customHeight="1">
      <c r="A20" s="578" t="s">
        <v>26</v>
      </c>
      <c r="B20" s="578">
        <f t="shared" ref="B20:K20" si="1">SUM(B18:B19)</f>
        <v>13</v>
      </c>
      <c r="C20" s="553">
        <f t="shared" si="1"/>
        <v>480000</v>
      </c>
      <c r="D20" s="578">
        <f t="shared" si="1"/>
        <v>13</v>
      </c>
      <c r="E20" s="553">
        <f t="shared" si="1"/>
        <v>480000</v>
      </c>
      <c r="F20" s="578">
        <f t="shared" si="1"/>
        <v>13</v>
      </c>
      <c r="G20" s="553">
        <f t="shared" si="1"/>
        <v>480000</v>
      </c>
      <c r="H20" s="578">
        <f t="shared" si="1"/>
        <v>13</v>
      </c>
      <c r="I20" s="553">
        <f t="shared" si="1"/>
        <v>480000</v>
      </c>
      <c r="J20" s="578">
        <f t="shared" si="1"/>
        <v>52</v>
      </c>
      <c r="K20" s="553">
        <f t="shared" si="1"/>
        <v>1920000</v>
      </c>
    </row>
    <row r="21" spans="1:18" s="583" customFormat="1" ht="20.100000000000001" customHeight="1">
      <c r="A21" s="577" t="s">
        <v>1117</v>
      </c>
      <c r="B21" s="155"/>
      <c r="C21" s="529"/>
      <c r="D21" s="155"/>
      <c r="E21" s="529"/>
      <c r="F21" s="155"/>
      <c r="G21" s="529"/>
      <c r="H21" s="155"/>
      <c r="I21" s="529"/>
      <c r="J21" s="155"/>
      <c r="K21" s="155"/>
    </row>
    <row r="22" spans="1:18" s="583" customFormat="1" ht="20.100000000000001" customHeight="1">
      <c r="A22" s="577" t="s">
        <v>96</v>
      </c>
      <c r="B22" s="155"/>
      <c r="C22" s="529"/>
      <c r="D22" s="155"/>
      <c r="E22" s="529"/>
      <c r="F22" s="155"/>
      <c r="G22" s="529"/>
      <c r="H22" s="155"/>
      <c r="I22" s="529"/>
      <c r="J22" s="155"/>
      <c r="K22" s="155"/>
    </row>
    <row r="23" spans="1:18" s="583" customFormat="1" ht="18" customHeight="1">
      <c r="A23" s="572" t="s">
        <v>1977</v>
      </c>
      <c r="B23" s="155">
        <v>2</v>
      </c>
      <c r="C23" s="554">
        <v>132500</v>
      </c>
      <c r="D23" s="155">
        <v>2</v>
      </c>
      <c r="E23" s="554">
        <v>132500</v>
      </c>
      <c r="F23" s="155">
        <v>2</v>
      </c>
      <c r="G23" s="554">
        <v>132500</v>
      </c>
      <c r="H23" s="155">
        <v>2</v>
      </c>
      <c r="I23" s="554">
        <v>132500</v>
      </c>
      <c r="J23" s="155">
        <v>4</v>
      </c>
      <c r="K23" s="554">
        <f>132500*4</f>
        <v>530000</v>
      </c>
    </row>
    <row r="24" spans="1:18" s="583" customFormat="1" ht="20.100000000000001" customHeight="1">
      <c r="A24" s="572" t="s">
        <v>1978</v>
      </c>
      <c r="B24" s="521">
        <v>3</v>
      </c>
      <c r="C24" s="554">
        <v>40000</v>
      </c>
      <c r="D24" s="521">
        <v>3</v>
      </c>
      <c r="E24" s="554">
        <v>40000</v>
      </c>
      <c r="F24" s="521">
        <v>3</v>
      </c>
      <c r="G24" s="554">
        <v>40000</v>
      </c>
      <c r="H24" s="521">
        <v>3</v>
      </c>
      <c r="I24" s="554">
        <v>40000</v>
      </c>
      <c r="J24" s="521">
        <v>12</v>
      </c>
      <c r="K24" s="554">
        <v>160000</v>
      </c>
    </row>
    <row r="25" spans="1:18" s="583" customFormat="1" ht="20.100000000000001" customHeight="1">
      <c r="A25" s="578" t="s">
        <v>26</v>
      </c>
      <c r="B25" s="578">
        <f>SUM(B23:B24)</f>
        <v>5</v>
      </c>
      <c r="C25" s="553">
        <f>SUM(C23:C24)</f>
        <v>172500</v>
      </c>
      <c r="D25" s="578">
        <f t="shared" ref="D25:J25" si="2">SUM(D23:D24)</f>
        <v>5</v>
      </c>
      <c r="E25" s="553">
        <f>SUM(E23:E24)</f>
        <v>172500</v>
      </c>
      <c r="F25" s="578">
        <f t="shared" si="2"/>
        <v>5</v>
      </c>
      <c r="G25" s="553">
        <f>SUM(G23:G24)</f>
        <v>172500</v>
      </c>
      <c r="H25" s="578">
        <f t="shared" si="2"/>
        <v>5</v>
      </c>
      <c r="I25" s="553">
        <f>SUM(I23:I24)</f>
        <v>172500</v>
      </c>
      <c r="J25" s="578">
        <f t="shared" si="2"/>
        <v>16</v>
      </c>
      <c r="K25" s="553">
        <f>SUM(K23:K24)</f>
        <v>690000</v>
      </c>
      <c r="L25" s="583">
        <v>111</v>
      </c>
    </row>
    <row r="26" spans="1:18" s="583" customFormat="1" ht="20.100000000000001" customHeight="1">
      <c r="A26" s="578" t="s">
        <v>1946</v>
      </c>
      <c r="B26" s="578">
        <f>SUM(B25,B20,B15,B10)</f>
        <v>46</v>
      </c>
      <c r="C26" s="553">
        <f>SUM(C25,C20,C15)</f>
        <v>2342500</v>
      </c>
      <c r="D26" s="578">
        <f>SUM(D25,D20,D15,D10)</f>
        <v>46</v>
      </c>
      <c r="E26" s="553">
        <f>SUM(E25,E20,E15)</f>
        <v>2342500</v>
      </c>
      <c r="F26" s="578">
        <f>SUM(F25,F20,F15,F10)</f>
        <v>46</v>
      </c>
      <c r="G26" s="553">
        <f>SUM(G25,G20,G15)</f>
        <v>2342500</v>
      </c>
      <c r="H26" s="578">
        <f>SUM(H25,H20,H15,H10)</f>
        <v>46</v>
      </c>
      <c r="I26" s="553">
        <f>SUM(I25,I20,I15)</f>
        <v>2342500</v>
      </c>
      <c r="J26" s="578">
        <f>SUM(J15,J10,J20,J25)</f>
        <v>180</v>
      </c>
      <c r="K26" s="553">
        <f>SUM(K20,K15,K10)</f>
        <v>40780000</v>
      </c>
    </row>
    <row r="27" spans="1:18" s="176" customFormat="1" ht="21" customHeight="1">
      <c r="A27" s="555"/>
      <c r="B27" s="555"/>
      <c r="C27" s="564"/>
      <c r="D27" s="555"/>
      <c r="E27" s="564"/>
      <c r="F27" s="555"/>
      <c r="G27" s="564"/>
      <c r="H27" s="555"/>
      <c r="I27" s="564"/>
      <c r="J27" s="555"/>
      <c r="K27" s="615"/>
    </row>
    <row r="28" spans="1:18" s="176" customFormat="1" ht="21" customHeight="1">
      <c r="A28" s="579"/>
      <c r="B28" s="579"/>
      <c r="C28" s="564"/>
      <c r="D28" s="579"/>
      <c r="E28" s="564"/>
      <c r="F28" s="579"/>
      <c r="G28" s="564"/>
      <c r="H28" s="579"/>
      <c r="I28" s="564"/>
      <c r="J28" s="579"/>
      <c r="K28" s="564"/>
    </row>
    <row r="29" spans="1:18" ht="21" customHeight="1">
      <c r="A29" s="1909" t="s">
        <v>504</v>
      </c>
      <c r="B29" s="1909"/>
      <c r="C29" s="1909"/>
      <c r="D29" s="1909"/>
      <c r="E29" s="1909"/>
      <c r="F29" s="1909"/>
      <c r="G29" s="1909"/>
      <c r="H29" s="1909"/>
      <c r="I29" s="1909"/>
      <c r="J29" s="1909"/>
      <c r="K29" s="1909"/>
    </row>
    <row r="30" spans="1:18" ht="21" customHeight="1">
      <c r="A30" s="1909" t="s">
        <v>505</v>
      </c>
      <c r="B30" s="1909"/>
      <c r="C30" s="1909"/>
      <c r="D30" s="1909"/>
      <c r="E30" s="1909"/>
      <c r="F30" s="1909"/>
      <c r="G30" s="1909"/>
      <c r="H30" s="1909"/>
      <c r="I30" s="1909"/>
      <c r="J30" s="1909"/>
      <c r="K30" s="1909"/>
    </row>
    <row r="31" spans="1:18" s="176" customFormat="1" ht="21" customHeight="1">
      <c r="A31" s="1916" t="s">
        <v>927</v>
      </c>
      <c r="B31" s="1916"/>
      <c r="C31" s="1916"/>
      <c r="D31" s="1916"/>
      <c r="E31" s="1916"/>
      <c r="F31" s="1916"/>
      <c r="G31" s="1916"/>
      <c r="H31" s="1916"/>
      <c r="I31" s="1916"/>
      <c r="J31" s="1916"/>
      <c r="K31" s="1916"/>
    </row>
    <row r="33" spans="1:12" ht="21" customHeight="1">
      <c r="A33" s="1910" t="s">
        <v>93</v>
      </c>
      <c r="B33" s="1913" t="s">
        <v>506</v>
      </c>
      <c r="C33" s="1913"/>
      <c r="D33" s="1913" t="s">
        <v>928</v>
      </c>
      <c r="E33" s="1913"/>
      <c r="F33" s="1913" t="s">
        <v>507</v>
      </c>
      <c r="G33" s="1913"/>
      <c r="H33" s="1913" t="s">
        <v>508</v>
      </c>
      <c r="I33" s="1913"/>
      <c r="J33" s="1914" t="s">
        <v>509</v>
      </c>
      <c r="K33" s="1915"/>
    </row>
    <row r="34" spans="1:12" ht="21" customHeight="1">
      <c r="A34" s="1911"/>
      <c r="B34" s="545" t="s">
        <v>86</v>
      </c>
      <c r="C34" s="545" t="s">
        <v>94</v>
      </c>
      <c r="D34" s="545" t="s">
        <v>86</v>
      </c>
      <c r="E34" s="545" t="s">
        <v>94</v>
      </c>
      <c r="F34" s="545" t="s">
        <v>86</v>
      </c>
      <c r="G34" s="545" t="s">
        <v>94</v>
      </c>
      <c r="H34" s="545" t="s">
        <v>86</v>
      </c>
      <c r="I34" s="545" t="s">
        <v>94</v>
      </c>
      <c r="J34" s="545" t="s">
        <v>86</v>
      </c>
      <c r="K34" s="545" t="s">
        <v>94</v>
      </c>
    </row>
    <row r="35" spans="1:12" ht="21" customHeight="1">
      <c r="A35" s="1912"/>
      <c r="B35" s="547" t="s">
        <v>95</v>
      </c>
      <c r="C35" s="547" t="s">
        <v>280</v>
      </c>
      <c r="D35" s="547" t="s">
        <v>95</v>
      </c>
      <c r="E35" s="547" t="s">
        <v>280</v>
      </c>
      <c r="F35" s="547" t="s">
        <v>95</v>
      </c>
      <c r="G35" s="547" t="s">
        <v>280</v>
      </c>
      <c r="H35" s="547" t="s">
        <v>95</v>
      </c>
      <c r="I35" s="547" t="s">
        <v>280</v>
      </c>
      <c r="J35" s="547" t="s">
        <v>95</v>
      </c>
      <c r="K35" s="547" t="s">
        <v>280</v>
      </c>
    </row>
    <row r="36" spans="1:12" ht="21" customHeight="1">
      <c r="A36" s="548" t="s">
        <v>1103</v>
      </c>
      <c r="B36" s="557"/>
      <c r="C36" s="557"/>
      <c r="D36" s="557"/>
      <c r="E36" s="557"/>
      <c r="F36" s="557"/>
      <c r="G36" s="557"/>
      <c r="H36" s="557"/>
      <c r="I36" s="557"/>
      <c r="J36" s="557"/>
      <c r="K36" s="557"/>
      <c r="L36" s="453"/>
    </row>
    <row r="37" spans="1:12" ht="21" customHeight="1">
      <c r="A37" s="560" t="s">
        <v>1110</v>
      </c>
      <c r="B37" s="558"/>
      <c r="C37" s="453"/>
      <c r="D37" s="558"/>
      <c r="E37" s="453"/>
      <c r="F37" s="558"/>
      <c r="G37" s="453"/>
      <c r="H37" s="558"/>
      <c r="I37" s="453"/>
      <c r="J37" s="558"/>
      <c r="K37" s="558"/>
      <c r="L37" s="453"/>
    </row>
    <row r="38" spans="1:12" ht="21" customHeight="1">
      <c r="A38" s="231" t="s">
        <v>1969</v>
      </c>
      <c r="B38" s="80">
        <v>5</v>
      </c>
      <c r="C38" s="561">
        <v>27900000</v>
      </c>
      <c r="D38" s="80">
        <v>5</v>
      </c>
      <c r="E38" s="561">
        <v>27900000</v>
      </c>
      <c r="F38" s="80">
        <v>5</v>
      </c>
      <c r="G38" s="561">
        <v>27900000</v>
      </c>
      <c r="H38" s="80">
        <v>5</v>
      </c>
      <c r="I38" s="561">
        <v>27900000</v>
      </c>
      <c r="J38" s="80">
        <v>20</v>
      </c>
      <c r="K38" s="582">
        <f>27900000*4</f>
        <v>111600000</v>
      </c>
      <c r="L38" s="453"/>
    </row>
    <row r="39" spans="1:12" ht="21" customHeight="1">
      <c r="A39" s="549" t="s">
        <v>26</v>
      </c>
      <c r="B39" s="297">
        <f>SUM(B37:B38)</f>
        <v>5</v>
      </c>
      <c r="C39" s="283">
        <f>C38</f>
        <v>27900000</v>
      </c>
      <c r="D39" s="541">
        <f t="shared" ref="D39:K39" si="3">SUM(D37:D38)</f>
        <v>5</v>
      </c>
      <c r="E39" s="283">
        <f t="shared" si="3"/>
        <v>27900000</v>
      </c>
      <c r="F39" s="541">
        <f t="shared" si="3"/>
        <v>5</v>
      </c>
      <c r="G39" s="283">
        <f t="shared" si="3"/>
        <v>27900000</v>
      </c>
      <c r="H39" s="541">
        <f t="shared" si="3"/>
        <v>5</v>
      </c>
      <c r="I39" s="283">
        <f t="shared" si="3"/>
        <v>27900000</v>
      </c>
      <c r="J39" s="541">
        <f t="shared" si="3"/>
        <v>20</v>
      </c>
      <c r="K39" s="283">
        <f t="shared" si="3"/>
        <v>111600000</v>
      </c>
      <c r="L39" s="453"/>
    </row>
    <row r="40" spans="1:12" ht="21" customHeight="1">
      <c r="A40" s="548" t="s">
        <v>1113</v>
      </c>
      <c r="B40" s="557"/>
      <c r="C40" s="557"/>
      <c r="D40" s="557"/>
      <c r="E40" s="557"/>
      <c r="F40" s="557"/>
      <c r="G40" s="557"/>
      <c r="H40" s="557"/>
      <c r="I40" s="557"/>
      <c r="J40" s="557"/>
      <c r="K40" s="557"/>
      <c r="L40" s="453"/>
    </row>
    <row r="41" spans="1:12" ht="21" customHeight="1">
      <c r="A41" s="562" t="s">
        <v>1253</v>
      </c>
      <c r="B41" s="452"/>
      <c r="C41" s="558"/>
      <c r="D41" s="452"/>
      <c r="E41" s="558"/>
      <c r="F41" s="452"/>
      <c r="G41" s="558"/>
      <c r="H41" s="452"/>
      <c r="I41" s="558"/>
      <c r="J41" s="452"/>
      <c r="K41" s="558"/>
      <c r="L41" s="453"/>
    </row>
    <row r="42" spans="1:12" ht="21" customHeight="1">
      <c r="A42" s="563" t="s">
        <v>1116</v>
      </c>
      <c r="B42" s="540"/>
      <c r="C42" s="559"/>
      <c r="D42" s="540"/>
      <c r="E42" s="559"/>
      <c r="F42" s="540"/>
      <c r="G42" s="559"/>
      <c r="H42" s="540"/>
      <c r="I42" s="559"/>
      <c r="J42" s="540"/>
      <c r="K42" s="559"/>
      <c r="L42" s="453"/>
    </row>
    <row r="43" spans="1:12" ht="21" customHeight="1">
      <c r="A43" s="562" t="s">
        <v>1117</v>
      </c>
      <c r="B43" s="452"/>
      <c r="C43" s="558"/>
      <c r="D43" s="452"/>
      <c r="E43" s="558"/>
      <c r="F43" s="452"/>
      <c r="G43" s="558"/>
      <c r="H43" s="452"/>
      <c r="I43" s="558"/>
      <c r="J43" s="452"/>
      <c r="K43" s="558"/>
      <c r="L43" s="453"/>
    </row>
    <row r="44" spans="1:12" ht="21" customHeight="1">
      <c r="A44" s="563" t="s">
        <v>96</v>
      </c>
      <c r="B44" s="540"/>
      <c r="C44" s="559"/>
      <c r="D44" s="540"/>
      <c r="E44" s="559"/>
      <c r="F44" s="540"/>
      <c r="G44" s="559"/>
      <c r="H44" s="540"/>
      <c r="I44" s="559"/>
      <c r="J44" s="540"/>
      <c r="K44" s="559"/>
      <c r="L44" s="453"/>
    </row>
    <row r="45" spans="1:12" ht="21" customHeight="1">
      <c r="A45" s="297" t="s">
        <v>1946</v>
      </c>
      <c r="B45" s="297">
        <f>SUM(B44,B39,B34)</f>
        <v>5</v>
      </c>
      <c r="C45" s="283">
        <f>C39</f>
        <v>27900000</v>
      </c>
      <c r="D45" s="297">
        <f t="shared" ref="D45:K45" si="4">SUM(D44,D39,D34)</f>
        <v>5</v>
      </c>
      <c r="E45" s="283">
        <f t="shared" si="4"/>
        <v>27900000</v>
      </c>
      <c r="F45" s="297">
        <f t="shared" si="4"/>
        <v>5</v>
      </c>
      <c r="G45" s="283">
        <f t="shared" si="4"/>
        <v>27900000</v>
      </c>
      <c r="H45" s="297">
        <f t="shared" si="4"/>
        <v>5</v>
      </c>
      <c r="I45" s="283">
        <f t="shared" si="4"/>
        <v>27900000</v>
      </c>
      <c r="J45" s="297">
        <f t="shared" si="4"/>
        <v>20</v>
      </c>
      <c r="K45" s="283">
        <f t="shared" si="4"/>
        <v>111600000</v>
      </c>
      <c r="L45" s="453"/>
    </row>
    <row r="46" spans="1:12" ht="21" customHeight="1">
      <c r="B46" s="453"/>
      <c r="C46" s="453"/>
      <c r="D46" s="453"/>
      <c r="E46" s="453"/>
      <c r="F46" s="453"/>
      <c r="G46" s="453"/>
      <c r="H46" s="453"/>
      <c r="I46" s="453"/>
      <c r="J46" s="453"/>
      <c r="K46" s="453"/>
      <c r="L46" s="453"/>
    </row>
    <row r="47" spans="1:12" ht="21" customHeight="1">
      <c r="B47" s="453"/>
      <c r="C47" s="453"/>
      <c r="D47" s="453"/>
      <c r="E47" s="453"/>
      <c r="F47" s="453"/>
      <c r="G47" s="453"/>
      <c r="H47" s="453"/>
      <c r="I47" s="453"/>
      <c r="J47" s="453"/>
      <c r="K47" s="453"/>
      <c r="L47" s="453"/>
    </row>
    <row r="48" spans="1:12" ht="21" customHeight="1">
      <c r="A48" s="453"/>
      <c r="B48" s="453"/>
      <c r="C48" s="453"/>
      <c r="D48" s="453"/>
      <c r="E48" s="453"/>
      <c r="F48" s="453"/>
      <c r="G48" s="453"/>
      <c r="H48" s="453"/>
      <c r="I48" s="453"/>
      <c r="J48" s="453"/>
      <c r="K48" s="453"/>
      <c r="L48" s="453"/>
    </row>
    <row r="49" spans="1:12" s="176" customFormat="1" ht="21" customHeight="1">
      <c r="A49" s="453"/>
      <c r="B49" s="453"/>
      <c r="C49" s="453"/>
      <c r="D49" s="453"/>
      <c r="E49" s="453"/>
      <c r="F49" s="453"/>
      <c r="G49" s="453"/>
      <c r="H49" s="453"/>
      <c r="I49" s="453"/>
      <c r="J49" s="453"/>
      <c r="K49" s="453"/>
      <c r="L49" s="453">
        <v>127</v>
      </c>
    </row>
    <row r="50" spans="1:12" ht="21" customHeight="1">
      <c r="A50" s="453"/>
      <c r="B50" s="453"/>
      <c r="C50" s="453"/>
      <c r="D50" s="453"/>
      <c r="E50" s="453"/>
      <c r="F50" s="453"/>
      <c r="G50" s="453"/>
      <c r="H50" s="453"/>
      <c r="I50" s="453"/>
      <c r="J50" s="453"/>
      <c r="K50" s="453"/>
      <c r="L50" s="453"/>
    </row>
    <row r="51" spans="1:12" ht="21" customHeight="1">
      <c r="A51" s="453"/>
      <c r="B51" s="453"/>
      <c r="C51" s="453"/>
      <c r="D51" s="453"/>
      <c r="E51" s="453"/>
      <c r="F51" s="453"/>
      <c r="G51" s="453"/>
      <c r="H51" s="453"/>
      <c r="I51" s="453"/>
      <c r="J51" s="453"/>
      <c r="K51" s="1917">
        <v>121</v>
      </c>
      <c r="L51" s="453"/>
    </row>
    <row r="52" spans="1:12" ht="21" customHeight="1">
      <c r="A52" s="453"/>
      <c r="B52" s="453"/>
      <c r="C52" s="453"/>
      <c r="D52" s="453"/>
      <c r="E52" s="453"/>
      <c r="F52" s="453"/>
      <c r="G52" s="453"/>
      <c r="H52" s="453"/>
      <c r="I52" s="453"/>
      <c r="J52" s="453"/>
      <c r="K52" s="1917"/>
      <c r="L52" s="453"/>
    </row>
    <row r="53" spans="1:12" s="176" customFormat="1" ht="21" customHeight="1">
      <c r="A53" s="453"/>
      <c r="B53" s="453"/>
      <c r="C53" s="453"/>
      <c r="D53" s="453"/>
      <c r="E53" s="453"/>
      <c r="F53" s="453"/>
      <c r="G53" s="453"/>
      <c r="H53" s="453"/>
      <c r="I53" s="453"/>
      <c r="J53" s="453"/>
      <c r="K53" s="453"/>
      <c r="L53" s="453"/>
    </row>
    <row r="54" spans="1:12" ht="21" customHeight="1">
      <c r="A54" s="453"/>
      <c r="B54" s="453"/>
      <c r="C54" s="453"/>
      <c r="D54" s="453"/>
      <c r="E54" s="453"/>
      <c r="F54" s="453"/>
      <c r="G54" s="453"/>
      <c r="H54" s="453"/>
      <c r="I54" s="453"/>
      <c r="J54" s="453"/>
      <c r="K54" s="453"/>
    </row>
    <row r="55" spans="1:12" ht="21" customHeight="1">
      <c r="A55" s="1909" t="s">
        <v>504</v>
      </c>
      <c r="B55" s="1909"/>
      <c r="C55" s="1909"/>
      <c r="D55" s="1909"/>
      <c r="E55" s="1909"/>
      <c r="F55" s="1909"/>
      <c r="G55" s="1909"/>
      <c r="H55" s="1909"/>
      <c r="I55" s="1909"/>
      <c r="J55" s="1909"/>
      <c r="K55" s="1909"/>
    </row>
    <row r="56" spans="1:12" ht="21" customHeight="1">
      <c r="A56" s="1909" t="s">
        <v>505</v>
      </c>
      <c r="B56" s="1909"/>
      <c r="C56" s="1909"/>
      <c r="D56" s="1909"/>
      <c r="E56" s="1909"/>
      <c r="F56" s="1909"/>
      <c r="G56" s="1909"/>
      <c r="H56" s="1909"/>
      <c r="I56" s="1909"/>
      <c r="J56" s="1909"/>
      <c r="K56" s="1909"/>
    </row>
    <row r="57" spans="1:12" ht="21" customHeight="1">
      <c r="A57" s="1859" t="s">
        <v>1803</v>
      </c>
      <c r="B57" s="1859"/>
      <c r="C57" s="1859"/>
      <c r="D57" s="1859"/>
      <c r="E57" s="1859"/>
      <c r="F57" s="1859"/>
      <c r="G57" s="1859"/>
      <c r="H57" s="1859"/>
      <c r="I57" s="1859"/>
      <c r="J57" s="1859"/>
      <c r="K57" s="1859"/>
    </row>
    <row r="58" spans="1:12" ht="21" customHeight="1">
      <c r="A58" s="176"/>
      <c r="B58" s="176"/>
      <c r="C58" s="176"/>
      <c r="D58" s="176"/>
      <c r="E58" s="176"/>
      <c r="F58" s="176"/>
      <c r="G58" s="176"/>
      <c r="H58" s="176"/>
      <c r="I58" s="176"/>
      <c r="J58" s="176"/>
      <c r="K58" s="176"/>
    </row>
    <row r="59" spans="1:12" ht="21" customHeight="1">
      <c r="A59" s="1910" t="s">
        <v>93</v>
      </c>
      <c r="B59" s="1913" t="s">
        <v>506</v>
      </c>
      <c r="C59" s="1913"/>
      <c r="D59" s="1913" t="s">
        <v>928</v>
      </c>
      <c r="E59" s="1913"/>
      <c r="F59" s="1913" t="s">
        <v>507</v>
      </c>
      <c r="G59" s="1913"/>
      <c r="H59" s="1913" t="s">
        <v>508</v>
      </c>
      <c r="I59" s="1913"/>
      <c r="J59" s="1914" t="s">
        <v>509</v>
      </c>
      <c r="K59" s="1915"/>
    </row>
    <row r="60" spans="1:12" ht="21" customHeight="1">
      <c r="A60" s="1911"/>
      <c r="B60" s="545" t="s">
        <v>86</v>
      </c>
      <c r="C60" s="545" t="s">
        <v>94</v>
      </c>
      <c r="D60" s="545" t="s">
        <v>86</v>
      </c>
      <c r="E60" s="545" t="s">
        <v>94</v>
      </c>
      <c r="F60" s="545" t="s">
        <v>86</v>
      </c>
      <c r="G60" s="545" t="s">
        <v>94</v>
      </c>
      <c r="H60" s="545" t="s">
        <v>86</v>
      </c>
      <c r="I60" s="545" t="s">
        <v>94</v>
      </c>
      <c r="J60" s="545" t="s">
        <v>86</v>
      </c>
      <c r="K60" s="545" t="s">
        <v>94</v>
      </c>
    </row>
    <row r="61" spans="1:12" ht="21" customHeight="1">
      <c r="A61" s="1912"/>
      <c r="B61" s="547" t="s">
        <v>95</v>
      </c>
      <c r="C61" s="547" t="s">
        <v>280</v>
      </c>
      <c r="D61" s="547" t="s">
        <v>95</v>
      </c>
      <c r="E61" s="547" t="s">
        <v>280</v>
      </c>
      <c r="F61" s="547" t="s">
        <v>95</v>
      </c>
      <c r="G61" s="547" t="s">
        <v>280</v>
      </c>
      <c r="H61" s="547" t="s">
        <v>95</v>
      </c>
      <c r="I61" s="547" t="s">
        <v>280</v>
      </c>
      <c r="J61" s="547" t="s">
        <v>95</v>
      </c>
      <c r="K61" s="547" t="s">
        <v>280</v>
      </c>
    </row>
    <row r="62" spans="1:12" ht="21" customHeight="1">
      <c r="A62" s="548" t="s">
        <v>1103</v>
      </c>
      <c r="B62" s="557"/>
      <c r="C62" s="451"/>
      <c r="D62" s="558"/>
      <c r="E62" s="452"/>
      <c r="F62" s="558"/>
      <c r="G62" s="452"/>
      <c r="H62" s="558"/>
      <c r="I62" s="452"/>
      <c r="J62" s="558"/>
      <c r="K62" s="558"/>
    </row>
    <row r="63" spans="1:12" ht="21" customHeight="1">
      <c r="A63" s="560" t="s">
        <v>1110</v>
      </c>
      <c r="B63" s="451"/>
      <c r="C63" s="451"/>
      <c r="D63" s="558"/>
      <c r="E63" s="452"/>
      <c r="F63" s="558"/>
      <c r="G63" s="452"/>
      <c r="H63" s="558"/>
      <c r="I63" s="452"/>
      <c r="J63" s="558"/>
      <c r="K63" s="558"/>
    </row>
    <row r="64" spans="1:12" ht="21" customHeight="1">
      <c r="A64" s="231" t="s">
        <v>1969</v>
      </c>
      <c r="B64" s="76">
        <v>15</v>
      </c>
      <c r="C64" s="682">
        <v>72700000</v>
      </c>
      <c r="D64" s="80">
        <v>15</v>
      </c>
      <c r="E64" s="682">
        <v>72700000</v>
      </c>
      <c r="F64" s="80">
        <v>15</v>
      </c>
      <c r="G64" s="682">
        <v>72700000</v>
      </c>
      <c r="H64" s="80">
        <v>15</v>
      </c>
      <c r="I64" s="682">
        <v>72700000</v>
      </c>
      <c r="J64" s="80">
        <f>15*4</f>
        <v>60</v>
      </c>
      <c r="K64" s="582">
        <f>72700000*4</f>
        <v>290800000</v>
      </c>
    </row>
    <row r="65" spans="1:11" ht="21" customHeight="1">
      <c r="A65" s="549" t="s">
        <v>26</v>
      </c>
      <c r="B65" s="613">
        <v>15</v>
      </c>
      <c r="C65" s="617">
        <f>C64</f>
        <v>72700000</v>
      </c>
      <c r="D65" s="546">
        <v>15</v>
      </c>
      <c r="E65" s="618">
        <f>SUM(E63:E64)</f>
        <v>72700000</v>
      </c>
      <c r="F65" s="546">
        <v>15</v>
      </c>
      <c r="G65" s="618">
        <f>SUM(G63:G64)</f>
        <v>72700000</v>
      </c>
      <c r="H65" s="546">
        <v>15</v>
      </c>
      <c r="I65" s="618">
        <f>SUM(I63:I64)</f>
        <v>72700000</v>
      </c>
      <c r="J65" s="612">
        <f>SUM(J63:J64)</f>
        <v>60</v>
      </c>
      <c r="K65" s="606">
        <f>SUM(K63:K64)</f>
        <v>290800000</v>
      </c>
    </row>
    <row r="66" spans="1:11" ht="21" customHeight="1">
      <c r="A66" s="548" t="s">
        <v>1113</v>
      </c>
      <c r="B66" s="557"/>
      <c r="C66" s="557"/>
      <c r="D66" s="557"/>
      <c r="E66" s="557"/>
      <c r="F66" s="557"/>
      <c r="G66" s="557"/>
      <c r="H66" s="557"/>
      <c r="I66" s="557"/>
      <c r="J66" s="557"/>
      <c r="K66" s="557"/>
    </row>
    <row r="67" spans="1:11" ht="21" customHeight="1">
      <c r="A67" s="562" t="s">
        <v>1253</v>
      </c>
      <c r="B67" s="452"/>
      <c r="C67" s="558"/>
      <c r="D67" s="452"/>
      <c r="E67" s="558"/>
      <c r="F67" s="452"/>
      <c r="G67" s="558"/>
      <c r="H67" s="452"/>
      <c r="I67" s="558"/>
      <c r="J67" s="452"/>
      <c r="K67" s="558"/>
    </row>
    <row r="68" spans="1:11" ht="21" customHeight="1">
      <c r="A68" s="563" t="s">
        <v>1116</v>
      </c>
      <c r="B68" s="611"/>
      <c r="C68" s="559"/>
      <c r="D68" s="611"/>
      <c r="E68" s="559"/>
      <c r="F68" s="611"/>
      <c r="G68" s="559"/>
      <c r="H68" s="611"/>
      <c r="I68" s="559"/>
      <c r="J68" s="611"/>
      <c r="K68" s="559"/>
    </row>
    <row r="69" spans="1:11" ht="21" customHeight="1">
      <c r="A69" s="562" t="s">
        <v>1117</v>
      </c>
      <c r="B69" s="452"/>
      <c r="C69" s="558"/>
      <c r="D69" s="452"/>
      <c r="E69" s="558"/>
      <c r="F69" s="452"/>
      <c r="G69" s="558"/>
      <c r="H69" s="452"/>
      <c r="I69" s="558"/>
      <c r="J69" s="452"/>
      <c r="K69" s="558"/>
    </row>
    <row r="70" spans="1:11" ht="21" customHeight="1">
      <c r="A70" s="563" t="s">
        <v>96</v>
      </c>
      <c r="B70" s="611"/>
      <c r="C70" s="559"/>
      <c r="D70" s="611"/>
      <c r="E70" s="559"/>
      <c r="F70" s="611"/>
      <c r="G70" s="559"/>
      <c r="H70" s="611"/>
      <c r="I70" s="559"/>
      <c r="J70" s="611"/>
      <c r="K70" s="559"/>
    </row>
    <row r="71" spans="1:11" ht="21" customHeight="1">
      <c r="A71" s="613" t="s">
        <v>1946</v>
      </c>
      <c r="B71" s="645">
        <v>15</v>
      </c>
      <c r="C71" s="617">
        <v>72700000</v>
      </c>
      <c r="D71" s="184">
        <v>15</v>
      </c>
      <c r="E71" s="617">
        <v>72700000</v>
      </c>
      <c r="F71" s="184">
        <v>15</v>
      </c>
      <c r="G71" s="617">
        <v>72700000</v>
      </c>
      <c r="H71" s="184">
        <v>15</v>
      </c>
      <c r="I71" s="617">
        <v>72700000</v>
      </c>
      <c r="J71" s="184">
        <f>15*4</f>
        <v>60</v>
      </c>
      <c r="K71" s="283">
        <f>SUM(K70,K65,K60)</f>
        <v>290800000</v>
      </c>
    </row>
    <row r="72" spans="1:11" ht="21" customHeight="1">
      <c r="A72" s="176"/>
      <c r="B72" s="453"/>
      <c r="C72" s="453"/>
      <c r="D72" s="453"/>
      <c r="E72" s="453"/>
      <c r="F72" s="453"/>
      <c r="G72" s="453"/>
      <c r="H72" s="453"/>
      <c r="I72" s="453"/>
      <c r="J72" s="453"/>
      <c r="K72" s="453"/>
    </row>
    <row r="73" spans="1:11" ht="21" customHeight="1">
      <c r="A73" s="453"/>
      <c r="B73" s="453"/>
      <c r="C73" s="453"/>
      <c r="D73" s="453"/>
      <c r="E73" s="453"/>
      <c r="F73" s="453"/>
      <c r="G73" s="453"/>
      <c r="H73" s="453"/>
      <c r="I73" s="453"/>
      <c r="J73" s="453"/>
      <c r="K73" s="453"/>
    </row>
    <row r="74" spans="1:11" ht="21" customHeight="1">
      <c r="A74" s="453"/>
      <c r="B74" s="453"/>
      <c r="C74" s="453"/>
      <c r="D74" s="453"/>
      <c r="E74" s="453"/>
      <c r="F74" s="453"/>
      <c r="G74" s="453"/>
      <c r="H74" s="453"/>
      <c r="I74" s="453"/>
      <c r="J74" s="453"/>
      <c r="K74" s="453"/>
    </row>
    <row r="75" spans="1:11" ht="21" customHeight="1">
      <c r="A75" s="453"/>
      <c r="B75" s="453"/>
      <c r="C75" s="453"/>
      <c r="D75" s="453"/>
      <c r="E75" s="453"/>
      <c r="F75" s="453"/>
      <c r="G75" s="453"/>
      <c r="H75" s="453"/>
      <c r="I75" s="453"/>
      <c r="J75" s="453"/>
      <c r="K75" s="453"/>
    </row>
    <row r="76" spans="1:11" ht="21" customHeight="1">
      <c r="A76" s="453"/>
      <c r="B76" s="453"/>
      <c r="C76" s="453"/>
      <c r="D76" s="453"/>
      <c r="E76" s="453"/>
      <c r="F76" s="453"/>
      <c r="G76" s="453"/>
      <c r="H76" s="453"/>
      <c r="I76" s="453"/>
      <c r="J76" s="453"/>
      <c r="K76" s="453"/>
    </row>
    <row r="77" spans="1:11" ht="21" customHeight="1">
      <c r="A77" s="453"/>
      <c r="B77" s="453"/>
      <c r="C77" s="453"/>
      <c r="D77" s="453"/>
      <c r="E77" s="453"/>
      <c r="F77" s="453"/>
      <c r="G77" s="453"/>
      <c r="H77" s="453"/>
      <c r="I77" s="453"/>
      <c r="J77" s="453"/>
      <c r="K77" s="1918"/>
    </row>
    <row r="78" spans="1:11" ht="21" customHeight="1">
      <c r="K78" s="1918"/>
    </row>
    <row r="103" spans="11:11" ht="21" customHeight="1">
      <c r="K103" s="1917">
        <v>123</v>
      </c>
    </row>
    <row r="104" spans="11:11" ht="21" customHeight="1">
      <c r="K104" s="1917"/>
    </row>
  </sheetData>
  <mergeCells count="30">
    <mergeCell ref="K103:K104"/>
    <mergeCell ref="K51:K52"/>
    <mergeCell ref="K77:K78"/>
    <mergeCell ref="A55:K55"/>
    <mergeCell ref="A56:K56"/>
    <mergeCell ref="A57:K57"/>
    <mergeCell ref="A59:A61"/>
    <mergeCell ref="B59:C59"/>
    <mergeCell ref="D59:E59"/>
    <mergeCell ref="F59:G59"/>
    <mergeCell ref="H59:I59"/>
    <mergeCell ref="J59:K59"/>
    <mergeCell ref="J33:K33"/>
    <mergeCell ref="A3:L3"/>
    <mergeCell ref="H4:I4"/>
    <mergeCell ref="J4:K4"/>
    <mergeCell ref="A29:K29"/>
    <mergeCell ref="A30:K30"/>
    <mergeCell ref="A31:K31"/>
    <mergeCell ref="A33:A35"/>
    <mergeCell ref="B33:C33"/>
    <mergeCell ref="D33:E33"/>
    <mergeCell ref="F33:G33"/>
    <mergeCell ref="H33:I33"/>
    <mergeCell ref="A1:K1"/>
    <mergeCell ref="A2:K2"/>
    <mergeCell ref="A4:A6"/>
    <mergeCell ref="B4:C4"/>
    <mergeCell ref="D4:E4"/>
    <mergeCell ref="F4:G4"/>
  </mergeCells>
  <pageMargins left="0.11811023622047245" right="0.11811023622047245" top="0.39370078740157483" bottom="0.15748031496062992" header="0.31496062992125984" footer="0.31496062992125984"/>
  <pageSetup paperSize="9" orientation="landscape" horizontalDpi="4294967293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9"/>
  <sheetViews>
    <sheetView view="pageBreakPreview" topLeftCell="A67" zoomScaleSheetLayoutView="100" workbookViewId="0">
      <selection activeCell="C78" sqref="C78:K78"/>
    </sheetView>
  </sheetViews>
  <sheetFormatPr defaultColWidth="9" defaultRowHeight="23.1" customHeight="1"/>
  <cols>
    <col min="1" max="1" width="4.28515625" style="3" customWidth="1"/>
    <col min="2" max="2" width="4.85546875" style="3" customWidth="1"/>
    <col min="3" max="3" width="4.42578125" style="3" customWidth="1"/>
    <col min="4" max="8" width="9" style="3"/>
    <col min="9" max="9" width="10.5703125" style="3" customWidth="1"/>
    <col min="10" max="10" width="12.140625" style="3" customWidth="1"/>
    <col min="11" max="11" width="9.7109375" style="3" customWidth="1"/>
    <col min="12" max="16384" width="9" style="1"/>
  </cols>
  <sheetData>
    <row r="1" spans="1:11" ht="27.75" customHeight="1">
      <c r="A1" s="1919" t="s">
        <v>3274</v>
      </c>
      <c r="B1" s="1919"/>
      <c r="C1" s="1919"/>
      <c r="D1" s="1919"/>
      <c r="E1" s="1919"/>
      <c r="F1" s="1919"/>
      <c r="G1" s="1919"/>
      <c r="H1" s="1919"/>
      <c r="I1" s="1919"/>
      <c r="J1" s="1919"/>
      <c r="K1" s="458">
        <v>143</v>
      </c>
    </row>
    <row r="2" spans="1:11" ht="23.1" customHeight="1">
      <c r="A2" s="1919" t="s">
        <v>1213</v>
      </c>
      <c r="B2" s="1919"/>
      <c r="C2" s="1919"/>
      <c r="D2" s="1919"/>
      <c r="E2" s="1919"/>
      <c r="F2" s="1919"/>
      <c r="G2" s="1919"/>
      <c r="H2" s="1919"/>
      <c r="I2" s="1919"/>
      <c r="J2" s="1919"/>
      <c r="K2" s="458"/>
    </row>
    <row r="3" spans="1:11" s="178" customFormat="1" ht="23.1" customHeight="1">
      <c r="A3" s="410"/>
      <c r="B3" s="410"/>
      <c r="C3" s="410"/>
      <c r="D3" s="410"/>
      <c r="E3" s="410"/>
      <c r="F3" s="410"/>
      <c r="G3" s="410"/>
      <c r="H3" s="410"/>
      <c r="I3" s="410"/>
      <c r="J3" s="410"/>
      <c r="K3" s="458"/>
    </row>
    <row r="4" spans="1:11" ht="23.1" customHeight="1">
      <c r="A4" s="15" t="s">
        <v>3617</v>
      </c>
    </row>
    <row r="5" spans="1:11" ht="23.1" customHeight="1">
      <c r="A5" s="15" t="s">
        <v>689</v>
      </c>
    </row>
    <row r="6" spans="1:11" ht="23.1" customHeight="1">
      <c r="A6" s="15"/>
      <c r="B6" s="3">
        <v>1.1000000000000001</v>
      </c>
      <c r="C6" s="3" t="s">
        <v>1758</v>
      </c>
    </row>
    <row r="7" spans="1:11" ht="23.1" customHeight="1">
      <c r="A7" s="3" t="s">
        <v>1759</v>
      </c>
    </row>
    <row r="8" spans="1:11" ht="23.1" customHeight="1">
      <c r="A8" s="3" t="s">
        <v>115</v>
      </c>
      <c r="B8" s="3">
        <v>1.2</v>
      </c>
      <c r="C8" s="3" t="s">
        <v>690</v>
      </c>
    </row>
    <row r="9" spans="1:11" ht="23.1" customHeight="1">
      <c r="A9" s="3" t="s">
        <v>1760</v>
      </c>
    </row>
    <row r="10" spans="1:11" ht="23.1" customHeight="1">
      <c r="A10" s="3" t="s">
        <v>1761</v>
      </c>
    </row>
    <row r="11" spans="1:11" ht="23.1" customHeight="1">
      <c r="B11" s="3">
        <v>1.3</v>
      </c>
      <c r="C11" s="3" t="s">
        <v>691</v>
      </c>
    </row>
    <row r="12" spans="1:11" ht="23.1" customHeight="1">
      <c r="A12" s="3" t="s">
        <v>1762</v>
      </c>
    </row>
    <row r="13" spans="1:11" ht="23.1" customHeight="1">
      <c r="A13" s="3" t="s">
        <v>1763</v>
      </c>
    </row>
    <row r="14" spans="1:11" ht="23.1" customHeight="1">
      <c r="A14" s="3" t="s">
        <v>1764</v>
      </c>
    </row>
    <row r="15" spans="1:11" ht="23.1" customHeight="1">
      <c r="A15" s="15" t="s">
        <v>692</v>
      </c>
    </row>
    <row r="16" spans="1:11" ht="23.1" customHeight="1">
      <c r="B16" s="3" t="s">
        <v>693</v>
      </c>
    </row>
    <row r="17" spans="1:11" ht="23.1" customHeight="1">
      <c r="A17" s="3" t="s">
        <v>1765</v>
      </c>
    </row>
    <row r="18" spans="1:11" ht="23.1" customHeight="1">
      <c r="A18" s="3" t="s">
        <v>1766</v>
      </c>
    </row>
    <row r="19" spans="1:11" ht="23.1" customHeight="1">
      <c r="B19" s="3">
        <v>2.1</v>
      </c>
      <c r="C19" s="3" t="s">
        <v>1767</v>
      </c>
    </row>
    <row r="20" spans="1:11" ht="23.1" customHeight="1">
      <c r="A20" s="3" t="s">
        <v>1768</v>
      </c>
    </row>
    <row r="21" spans="1:11" ht="23.1" customHeight="1">
      <c r="C21" s="3" t="s">
        <v>1769</v>
      </c>
    </row>
    <row r="22" spans="1:11" ht="23.1" customHeight="1">
      <c r="A22" s="3" t="s">
        <v>1770</v>
      </c>
    </row>
    <row r="23" spans="1:11" ht="23.1" customHeight="1">
      <c r="C23" s="3" t="s">
        <v>701</v>
      </c>
    </row>
    <row r="24" spans="1:11" ht="23.1" customHeight="1">
      <c r="C24" s="3" t="s">
        <v>1771</v>
      </c>
    </row>
    <row r="25" spans="1:11" ht="23.1" customHeight="1">
      <c r="A25" s="3" t="s">
        <v>1772</v>
      </c>
    </row>
    <row r="26" spans="1:11" ht="23.1" customHeight="1">
      <c r="A26" s="19"/>
      <c r="B26" s="3">
        <v>2.2000000000000002</v>
      </c>
      <c r="C26" s="3" t="s">
        <v>1214</v>
      </c>
    </row>
    <row r="27" spans="1:11" ht="23.1" customHeight="1">
      <c r="C27" s="3" t="s">
        <v>1773</v>
      </c>
    </row>
    <row r="28" spans="1:11" ht="23.1" customHeight="1">
      <c r="A28" s="3" t="s">
        <v>1774</v>
      </c>
    </row>
    <row r="29" spans="1:11" ht="23.1" customHeight="1">
      <c r="C29" s="3" t="s">
        <v>1775</v>
      </c>
    </row>
    <row r="30" spans="1:11" ht="23.1" customHeight="1">
      <c r="A30" s="3" t="s">
        <v>1776</v>
      </c>
    </row>
    <row r="31" spans="1:11" s="178" customFormat="1" ht="23.1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s="178" customFormat="1" ht="23.1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s="178" customFormat="1" ht="23.1" customHeight="1">
      <c r="A33" s="3"/>
      <c r="B33" s="3"/>
      <c r="C33" s="3"/>
      <c r="D33" s="3"/>
      <c r="E33" s="3"/>
      <c r="F33" s="3"/>
      <c r="G33" s="3"/>
      <c r="H33" s="3"/>
      <c r="I33" s="3"/>
      <c r="J33" s="603"/>
      <c r="K33" s="3">
        <v>144</v>
      </c>
    </row>
    <row r="34" spans="1:11" ht="23.1" customHeight="1">
      <c r="B34" s="15" t="s">
        <v>702</v>
      </c>
    </row>
    <row r="35" spans="1:11" ht="23.1" customHeight="1">
      <c r="B35" s="3">
        <v>3.1</v>
      </c>
      <c r="C35" s="3" t="s">
        <v>1777</v>
      </c>
    </row>
    <row r="36" spans="1:11" ht="23.1" customHeight="1">
      <c r="A36" s="3" t="s">
        <v>1778</v>
      </c>
    </row>
    <row r="37" spans="1:11" ht="23.1" customHeight="1">
      <c r="B37" s="3">
        <v>3.2</v>
      </c>
      <c r="C37" s="3" t="s">
        <v>1779</v>
      </c>
    </row>
    <row r="38" spans="1:11" ht="23.1" customHeight="1">
      <c r="A38" s="3" t="s">
        <v>1780</v>
      </c>
    </row>
    <row r="39" spans="1:11" ht="23.1" customHeight="1">
      <c r="A39" s="3" t="s">
        <v>1781</v>
      </c>
    </row>
    <row r="40" spans="1:11" ht="23.1" customHeight="1">
      <c r="A40" s="3" t="s">
        <v>1782</v>
      </c>
    </row>
    <row r="41" spans="1:11" ht="23.1" customHeight="1">
      <c r="B41" s="3">
        <v>3.3</v>
      </c>
      <c r="C41" s="3" t="s">
        <v>1783</v>
      </c>
    </row>
    <row r="42" spans="1:11" ht="23.1" customHeight="1">
      <c r="A42" s="3" t="s">
        <v>1784</v>
      </c>
    </row>
    <row r="43" spans="1:11" ht="23.1" customHeight="1">
      <c r="C43" s="3" t="s">
        <v>703</v>
      </c>
    </row>
    <row r="44" spans="1:11" ht="23.1" customHeight="1">
      <c r="A44" s="3" t="s">
        <v>704</v>
      </c>
    </row>
    <row r="45" spans="1:11" ht="23.1" customHeight="1">
      <c r="C45" s="3" t="s">
        <v>1785</v>
      </c>
    </row>
    <row r="46" spans="1:11" ht="23.1" customHeight="1">
      <c r="A46" s="3" t="s">
        <v>1786</v>
      </c>
    </row>
    <row r="47" spans="1:11" ht="23.1" customHeight="1">
      <c r="A47" s="15"/>
      <c r="B47" s="3">
        <v>3.4</v>
      </c>
      <c r="C47" s="3" t="s">
        <v>1787</v>
      </c>
    </row>
    <row r="48" spans="1:11" ht="23.1" customHeight="1">
      <c r="A48" s="3" t="s">
        <v>1788</v>
      </c>
    </row>
    <row r="49" spans="1:11" ht="23.1" customHeight="1">
      <c r="A49" s="15"/>
      <c r="B49" s="3">
        <v>3.5</v>
      </c>
      <c r="C49" s="3" t="s">
        <v>1791</v>
      </c>
    </row>
    <row r="50" spans="1:11" ht="23.1" customHeight="1">
      <c r="A50" s="3" t="s">
        <v>1789</v>
      </c>
    </row>
    <row r="51" spans="1:11" ht="23.1" customHeight="1">
      <c r="A51" s="3" t="s">
        <v>1790</v>
      </c>
    </row>
    <row r="52" spans="1:11" ht="23.1" customHeight="1">
      <c r="A52" s="3" t="s">
        <v>705</v>
      </c>
    </row>
    <row r="53" spans="1:11" s="178" customFormat="1" ht="23.1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23.1" customHeight="1">
      <c r="A54" s="177" t="s">
        <v>3618</v>
      </c>
    </row>
    <row r="55" spans="1:11" ht="23.1" customHeight="1">
      <c r="B55" s="1823" t="s">
        <v>1792</v>
      </c>
      <c r="C55" s="1823"/>
      <c r="D55" s="1823"/>
      <c r="E55" s="1823"/>
      <c r="F55" s="1823"/>
      <c r="G55" s="1823"/>
      <c r="H55" s="1823"/>
      <c r="I55" s="1823"/>
      <c r="J55" s="1823"/>
      <c r="K55" s="1823"/>
    </row>
    <row r="56" spans="1:11" ht="23.1" customHeight="1">
      <c r="A56" s="1823" t="s">
        <v>1793</v>
      </c>
      <c r="B56" s="1823"/>
      <c r="C56" s="1823"/>
      <c r="D56" s="1823"/>
      <c r="E56" s="1823"/>
      <c r="F56" s="1823"/>
      <c r="G56" s="1823"/>
      <c r="H56" s="1823"/>
      <c r="I56" s="1823"/>
      <c r="J56" s="1823"/>
      <c r="K56" s="1823"/>
    </row>
    <row r="57" spans="1:11" ht="23.1" customHeight="1">
      <c r="A57" s="15"/>
      <c r="C57" s="1823" t="s">
        <v>1215</v>
      </c>
      <c r="D57" s="1823"/>
      <c r="E57" s="1823"/>
      <c r="F57" s="1823"/>
      <c r="G57" s="1823"/>
      <c r="H57" s="1823"/>
      <c r="I57" s="1823"/>
      <c r="J57" s="1823"/>
      <c r="K57" s="1823"/>
    </row>
    <row r="58" spans="1:11" ht="23.1" customHeight="1">
      <c r="A58" s="15"/>
      <c r="C58" s="1823" t="s">
        <v>1794</v>
      </c>
      <c r="D58" s="1823"/>
      <c r="E58" s="1823"/>
      <c r="F58" s="1823"/>
      <c r="G58" s="1823"/>
      <c r="H58" s="1823"/>
      <c r="I58" s="1823"/>
      <c r="J58" s="1823"/>
      <c r="K58" s="1823"/>
    </row>
    <row r="59" spans="1:11" s="178" customFormat="1" ht="23.1" customHeight="1">
      <c r="A59" s="3" t="s">
        <v>1795</v>
      </c>
      <c r="B59" s="3"/>
      <c r="C59" s="405"/>
      <c r="D59" s="405"/>
      <c r="E59" s="405"/>
      <c r="F59" s="405"/>
      <c r="G59" s="405"/>
      <c r="H59" s="405"/>
      <c r="I59" s="405"/>
      <c r="J59" s="405"/>
      <c r="K59" s="405"/>
    </row>
    <row r="60" spans="1:11" ht="23.1" customHeight="1">
      <c r="C60" s="1823" t="s">
        <v>1216</v>
      </c>
      <c r="D60" s="1823"/>
      <c r="E60" s="1823"/>
      <c r="F60" s="1823"/>
      <c r="G60" s="1823"/>
      <c r="H60" s="1823"/>
      <c r="I60" s="1823"/>
      <c r="J60" s="1823"/>
      <c r="K60" s="1823"/>
    </row>
    <row r="61" spans="1:11" ht="23.1" customHeight="1">
      <c r="C61" s="1823" t="s">
        <v>1217</v>
      </c>
      <c r="D61" s="1823"/>
      <c r="E61" s="1823"/>
      <c r="F61" s="1823"/>
      <c r="G61" s="1823"/>
      <c r="H61" s="1823"/>
      <c r="I61" s="1823"/>
      <c r="J61" s="1823"/>
      <c r="K61" s="1823"/>
    </row>
    <row r="62" spans="1:11" ht="23.1" customHeight="1">
      <c r="C62" s="1823" t="s">
        <v>1796</v>
      </c>
      <c r="D62" s="1823"/>
      <c r="E62" s="1823"/>
      <c r="F62" s="1823"/>
      <c r="G62" s="1823"/>
      <c r="H62" s="1823"/>
      <c r="I62" s="1823"/>
      <c r="J62" s="1823"/>
      <c r="K62" s="1823"/>
    </row>
    <row r="63" spans="1:11" s="178" customFormat="1" ht="23.1" customHeight="1">
      <c r="A63" s="405" t="s">
        <v>1797</v>
      </c>
      <c r="B63" s="3"/>
      <c r="D63" s="327"/>
      <c r="E63" s="327"/>
      <c r="F63" s="327"/>
      <c r="G63" s="327"/>
      <c r="H63" s="327"/>
      <c r="I63" s="327"/>
      <c r="J63" s="327"/>
      <c r="K63" s="327"/>
    </row>
    <row r="64" spans="1:11" s="178" customFormat="1" ht="23.1" customHeight="1">
      <c r="A64" s="405"/>
      <c r="B64" s="3"/>
      <c r="D64" s="405"/>
      <c r="E64" s="405"/>
      <c r="F64" s="405"/>
      <c r="G64" s="405"/>
      <c r="H64" s="405"/>
      <c r="I64" s="405"/>
      <c r="J64" s="405"/>
      <c r="K64" s="405"/>
    </row>
    <row r="65" spans="1:11" s="178" customFormat="1" ht="23.1" customHeight="1">
      <c r="A65" s="405"/>
      <c r="B65" s="3"/>
      <c r="D65" s="405"/>
      <c r="E65" s="405"/>
      <c r="F65" s="405"/>
      <c r="G65" s="405"/>
      <c r="H65" s="405"/>
      <c r="I65" s="405"/>
      <c r="J65" s="604"/>
      <c r="K65" s="405">
        <v>145</v>
      </c>
    </row>
    <row r="66" spans="1:11" ht="23.1" customHeight="1">
      <c r="A66" s="15"/>
      <c r="C66" s="1823" t="s">
        <v>1798</v>
      </c>
      <c r="D66" s="1823"/>
      <c r="E66" s="1823"/>
      <c r="F66" s="1823"/>
      <c r="G66" s="1823"/>
      <c r="H66" s="1823"/>
      <c r="I66" s="1823"/>
      <c r="J66" s="1823"/>
      <c r="K66" s="1823"/>
    </row>
    <row r="67" spans="1:11" s="178" customFormat="1" ht="23.1" customHeight="1">
      <c r="A67" s="3" t="s">
        <v>1799</v>
      </c>
      <c r="B67" s="3"/>
      <c r="C67" s="331"/>
      <c r="D67" s="331"/>
      <c r="E67" s="331"/>
      <c r="F67" s="331"/>
      <c r="G67" s="331"/>
      <c r="H67" s="331"/>
      <c r="I67" s="331"/>
      <c r="J67" s="331"/>
      <c r="K67" s="331"/>
    </row>
    <row r="68" spans="1:11" ht="23.1" customHeight="1">
      <c r="A68" s="15"/>
      <c r="B68" s="15"/>
      <c r="C68" s="1823" t="s">
        <v>1218</v>
      </c>
      <c r="D68" s="1823"/>
      <c r="E68" s="1823"/>
      <c r="F68" s="1823"/>
      <c r="G68" s="1823"/>
      <c r="H68" s="1823"/>
      <c r="I68" s="1823"/>
      <c r="J68" s="1823"/>
      <c r="K68" s="1823"/>
    </row>
    <row r="69" spans="1:11" ht="23.1" customHeight="1">
      <c r="A69" s="15"/>
      <c r="C69" s="1823" t="s">
        <v>1219</v>
      </c>
      <c r="D69" s="1823"/>
      <c r="E69" s="1823"/>
      <c r="F69" s="1823"/>
      <c r="G69" s="1823"/>
      <c r="H69" s="1823"/>
      <c r="I69" s="1823"/>
      <c r="J69" s="1823"/>
      <c r="K69" s="1823"/>
    </row>
    <row r="70" spans="1:11" ht="23.1" customHeight="1">
      <c r="C70" s="1823" t="s">
        <v>1220</v>
      </c>
      <c r="D70" s="1823"/>
      <c r="E70" s="1823"/>
      <c r="F70" s="1823"/>
      <c r="G70" s="1823"/>
      <c r="H70" s="1823"/>
      <c r="I70" s="1823"/>
      <c r="J70" s="1823"/>
      <c r="K70" s="1823"/>
    </row>
    <row r="71" spans="1:11" ht="23.1" customHeight="1">
      <c r="C71" s="1823" t="s">
        <v>1221</v>
      </c>
      <c r="D71" s="1823"/>
      <c r="E71" s="1823"/>
      <c r="F71" s="1823"/>
      <c r="G71" s="1823"/>
      <c r="H71" s="1823"/>
      <c r="I71" s="1823"/>
      <c r="J71" s="1823"/>
      <c r="K71" s="1823"/>
    </row>
    <row r="72" spans="1:11" ht="23.1" customHeight="1">
      <c r="C72" s="1823" t="s">
        <v>1800</v>
      </c>
      <c r="D72" s="1823"/>
      <c r="E72" s="1823"/>
      <c r="F72" s="1823"/>
      <c r="G72" s="1823"/>
      <c r="H72" s="1823"/>
      <c r="I72" s="1823"/>
      <c r="J72" s="1823"/>
      <c r="K72" s="1823"/>
    </row>
    <row r="73" spans="1:11" ht="23.1" customHeight="1">
      <c r="A73" s="3" t="s">
        <v>1801</v>
      </c>
    </row>
    <row r="74" spans="1:11" ht="23.1" customHeight="1">
      <c r="C74" s="1823" t="s">
        <v>1223</v>
      </c>
      <c r="D74" s="1823"/>
      <c r="E74" s="1823"/>
      <c r="F74" s="1823"/>
      <c r="G74" s="1823"/>
      <c r="H74" s="1823"/>
      <c r="I74" s="1823"/>
      <c r="J74" s="1823"/>
      <c r="K74" s="1823"/>
    </row>
    <row r="75" spans="1:11" ht="23.1" customHeight="1">
      <c r="A75" s="16" t="s">
        <v>1222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1" s="178" customFormat="1" ht="23.1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 ht="23.1" customHeight="1">
      <c r="A77" s="177" t="s">
        <v>3619</v>
      </c>
      <c r="B77" s="15"/>
      <c r="C77" s="335"/>
      <c r="D77" s="335"/>
      <c r="E77" s="335"/>
      <c r="F77" s="335"/>
      <c r="G77" s="335"/>
      <c r="H77" s="335"/>
      <c r="I77" s="335"/>
      <c r="J77" s="335"/>
      <c r="K77" s="335"/>
    </row>
    <row r="78" spans="1:11" ht="23.1" customHeight="1">
      <c r="B78" s="178" t="s">
        <v>1225</v>
      </c>
      <c r="C78" s="1823" t="s">
        <v>1802</v>
      </c>
      <c r="D78" s="1823"/>
      <c r="E78" s="1823"/>
      <c r="F78" s="1823"/>
      <c r="G78" s="1823"/>
      <c r="H78" s="1823"/>
      <c r="I78" s="1823"/>
      <c r="J78" s="1823"/>
      <c r="K78" s="1823"/>
    </row>
    <row r="79" spans="1:11" ht="23.1" customHeight="1">
      <c r="A79" s="22"/>
      <c r="B79" s="178" t="s">
        <v>1226</v>
      </c>
      <c r="C79" s="1823" t="s">
        <v>1224</v>
      </c>
      <c r="D79" s="1823"/>
      <c r="E79" s="1823"/>
      <c r="F79" s="1823"/>
      <c r="G79" s="1823"/>
      <c r="H79" s="1823"/>
      <c r="I79" s="1823"/>
      <c r="J79" s="1823"/>
      <c r="K79" s="1823"/>
    </row>
    <row r="80" spans="1:11" ht="23.1" customHeight="1">
      <c r="A80"/>
      <c r="B80"/>
      <c r="C80"/>
      <c r="D80" s="334"/>
      <c r="E80"/>
    </row>
    <row r="81" spans="1:11" s="178" customFormat="1" ht="23.1" customHeight="1">
      <c r="A81" s="176"/>
      <c r="B81" s="176"/>
      <c r="C81" s="176"/>
      <c r="D81" s="334"/>
      <c r="E81" s="176"/>
      <c r="F81" s="3"/>
      <c r="G81" s="3"/>
      <c r="H81" s="3"/>
      <c r="I81" s="3"/>
      <c r="J81" s="3"/>
      <c r="K81" s="3"/>
    </row>
    <row r="82" spans="1:11" s="178" customFormat="1" ht="23.1" customHeight="1">
      <c r="A82" s="176"/>
      <c r="B82" s="176"/>
      <c r="C82" s="176"/>
      <c r="D82" s="334"/>
      <c r="E82" s="176"/>
      <c r="F82" s="3"/>
      <c r="G82" s="3"/>
      <c r="H82" s="3"/>
      <c r="I82" s="3"/>
      <c r="J82" s="3"/>
      <c r="K82" s="3"/>
    </row>
    <row r="83" spans="1:11" s="178" customFormat="1" ht="23.1" customHeight="1">
      <c r="A83" s="176"/>
      <c r="B83" s="176"/>
      <c r="C83" s="176"/>
      <c r="D83" s="334"/>
      <c r="E83" s="176"/>
      <c r="F83" s="3"/>
      <c r="G83" s="3"/>
      <c r="H83" s="3"/>
      <c r="I83" s="3"/>
      <c r="J83" s="3"/>
      <c r="K83" s="3"/>
    </row>
    <row r="84" spans="1:11" s="178" customFormat="1" ht="23.1" customHeight="1">
      <c r="A84" s="176"/>
      <c r="B84" s="176"/>
      <c r="C84" s="176"/>
      <c r="D84" s="334"/>
      <c r="E84" s="176"/>
      <c r="F84" s="3"/>
      <c r="G84" s="3"/>
      <c r="H84" s="3"/>
      <c r="I84" s="3"/>
      <c r="J84" s="3"/>
      <c r="K84" s="3"/>
    </row>
    <row r="85" spans="1:11" s="178" customFormat="1" ht="23.1" customHeight="1">
      <c r="A85" s="176"/>
      <c r="B85" s="176"/>
      <c r="C85" s="176"/>
      <c r="D85" s="334"/>
      <c r="E85" s="176"/>
      <c r="F85" s="3"/>
      <c r="G85" s="3"/>
      <c r="H85" s="3"/>
      <c r="I85" s="3"/>
      <c r="J85" s="3"/>
      <c r="K85" s="3"/>
    </row>
    <row r="86" spans="1:11" s="178" customFormat="1" ht="23.1" customHeight="1">
      <c r="A86" s="176"/>
      <c r="B86" s="176"/>
      <c r="C86" s="176"/>
      <c r="D86" s="334"/>
      <c r="E86" s="176"/>
      <c r="F86" s="3"/>
      <c r="G86" s="3"/>
      <c r="H86" s="3"/>
      <c r="I86" s="3"/>
      <c r="J86" s="3"/>
      <c r="K86" s="3"/>
    </row>
    <row r="87" spans="1:11" s="178" customFormat="1" ht="23.1" customHeight="1">
      <c r="A87" s="176"/>
      <c r="B87" s="176"/>
      <c r="C87" s="176"/>
      <c r="D87" s="334"/>
      <c r="E87" s="176"/>
      <c r="F87" s="3"/>
      <c r="G87" s="3"/>
      <c r="H87" s="3"/>
      <c r="I87" s="3"/>
      <c r="J87" s="3"/>
      <c r="K87" s="3"/>
    </row>
    <row r="88" spans="1:11" s="178" customFormat="1" ht="23.1" customHeight="1">
      <c r="A88" s="176"/>
      <c r="B88" s="176"/>
      <c r="C88" s="176"/>
      <c r="D88" s="334"/>
      <c r="E88" s="176"/>
      <c r="F88" s="3"/>
      <c r="G88" s="3"/>
      <c r="H88" s="3"/>
      <c r="I88" s="3"/>
      <c r="J88" s="3"/>
      <c r="K88" s="3"/>
    </row>
    <row r="89" spans="1:11" s="178" customFormat="1" ht="23.1" customHeight="1">
      <c r="A89" s="176"/>
      <c r="B89" s="176"/>
      <c r="C89" s="176"/>
      <c r="D89" s="334"/>
      <c r="E89" s="176"/>
      <c r="F89" s="3"/>
      <c r="G89" s="3"/>
      <c r="H89" s="3"/>
      <c r="I89" s="3"/>
      <c r="J89" s="3"/>
      <c r="K89" s="3"/>
    </row>
    <row r="90" spans="1:11" s="178" customFormat="1" ht="23.1" customHeight="1">
      <c r="A90" s="176"/>
      <c r="B90" s="176"/>
      <c r="C90" s="176"/>
      <c r="D90" s="334"/>
      <c r="E90" s="176"/>
      <c r="F90" s="3"/>
      <c r="G90" s="3"/>
      <c r="H90" s="3"/>
      <c r="I90" s="3"/>
      <c r="J90" s="3"/>
      <c r="K90" s="3"/>
    </row>
    <row r="91" spans="1:11" s="178" customFormat="1" ht="23.1" customHeight="1">
      <c r="A91" s="176"/>
      <c r="B91" s="176"/>
      <c r="C91" s="176"/>
      <c r="D91" s="334"/>
      <c r="E91" s="176"/>
      <c r="F91" s="3"/>
      <c r="G91" s="3"/>
      <c r="H91" s="3"/>
      <c r="I91" s="3"/>
      <c r="J91" s="3"/>
      <c r="K91" s="3"/>
    </row>
    <row r="92" spans="1:11" s="178" customFormat="1" ht="23.1" customHeight="1">
      <c r="A92" s="176"/>
      <c r="B92" s="176"/>
      <c r="C92" s="176"/>
      <c r="D92" s="334"/>
      <c r="E92" s="176"/>
      <c r="F92" s="3"/>
      <c r="G92" s="3"/>
      <c r="H92" s="3"/>
      <c r="I92" s="3"/>
      <c r="J92" s="3"/>
      <c r="K92" s="3"/>
    </row>
    <row r="93" spans="1:11" s="178" customFormat="1" ht="23.1" customHeight="1">
      <c r="A93" s="176"/>
      <c r="B93" s="176"/>
      <c r="C93" s="176"/>
      <c r="D93" s="334"/>
      <c r="E93" s="176"/>
      <c r="F93" s="3"/>
      <c r="G93" s="3"/>
      <c r="H93" s="3"/>
      <c r="I93" s="3"/>
      <c r="J93" s="3"/>
      <c r="K93" s="3"/>
    </row>
    <row r="94" spans="1:11" s="178" customFormat="1" ht="23.1" customHeight="1">
      <c r="A94" s="176"/>
      <c r="B94" s="176"/>
      <c r="C94" s="176"/>
      <c r="D94" s="334"/>
      <c r="E94" s="176"/>
      <c r="F94" s="3"/>
      <c r="G94" s="3"/>
      <c r="H94" s="3"/>
      <c r="I94" s="3"/>
      <c r="J94" s="3"/>
      <c r="K94" s="3"/>
    </row>
    <row r="95" spans="1:11" s="178" customFormat="1" ht="23.1" customHeight="1">
      <c r="A95" s="176"/>
      <c r="B95" s="176"/>
      <c r="C95" s="176"/>
      <c r="D95" s="334"/>
      <c r="E95" s="176"/>
      <c r="F95" s="3"/>
      <c r="G95" s="3"/>
      <c r="H95" s="3"/>
      <c r="I95" s="3"/>
      <c r="J95" s="3"/>
      <c r="K95" s="3"/>
    </row>
    <row r="96" spans="1:11" s="178" customFormat="1" ht="23.1" customHeight="1">
      <c r="A96" s="176"/>
      <c r="B96" s="176"/>
      <c r="C96" s="176"/>
      <c r="D96" s="334"/>
      <c r="E96" s="176"/>
      <c r="F96" s="3"/>
      <c r="G96" s="3"/>
      <c r="H96" s="3"/>
      <c r="I96" s="3"/>
      <c r="J96" s="3"/>
      <c r="K96" s="3"/>
    </row>
    <row r="97" spans="1:11" s="178" customFormat="1" ht="23.1" customHeight="1">
      <c r="A97" s="176"/>
      <c r="B97" s="176"/>
      <c r="C97" s="176"/>
      <c r="D97" s="334"/>
      <c r="E97" s="176"/>
      <c r="F97" s="3"/>
      <c r="G97" s="3"/>
      <c r="H97" s="3"/>
      <c r="I97" s="3"/>
      <c r="J97" s="3"/>
      <c r="K97" s="3"/>
    </row>
    <row r="98" spans="1:11" s="178" customFormat="1" ht="23.1" customHeight="1">
      <c r="A98" s="176"/>
      <c r="B98" s="176"/>
      <c r="C98" s="176"/>
      <c r="D98" s="334"/>
      <c r="E98" s="176">
        <v>146</v>
      </c>
      <c r="F98" s="3"/>
      <c r="G98" s="3">
        <v>155</v>
      </c>
      <c r="H98" s="3"/>
      <c r="I98" s="3"/>
      <c r="J98" s="3"/>
      <c r="K98" s="3"/>
    </row>
    <row r="99" spans="1:11" s="178" customFormat="1" ht="23.1" customHeight="1">
      <c r="A99" s="176"/>
      <c r="B99" s="176"/>
      <c r="C99" s="176"/>
      <c r="D99" s="334"/>
      <c r="E99" s="176"/>
      <c r="F99" s="3" t="s">
        <v>2005</v>
      </c>
      <c r="G99" s="3"/>
      <c r="H99" s="3"/>
      <c r="I99" s="3"/>
      <c r="J99" s="3"/>
      <c r="K99" s="3"/>
    </row>
    <row r="100" spans="1:11" ht="23.1" customHeight="1">
      <c r="A100" s="1859"/>
      <c r="B100" s="1859"/>
      <c r="C100" s="1859"/>
      <c r="D100" s="1859"/>
      <c r="E100" s="1859"/>
      <c r="F100" s="1859"/>
      <c r="G100" s="1859"/>
      <c r="H100" s="1859"/>
      <c r="I100" s="1859"/>
      <c r="J100" s="1859"/>
      <c r="K100" s="1859"/>
    </row>
    <row r="101" spans="1:11" ht="23.1" customHeight="1">
      <c r="A101" s="336"/>
      <c r="B101"/>
      <c r="C101" s="334"/>
      <c r="E101"/>
    </row>
    <row r="102" spans="1:11" ht="23.1" customHeight="1">
      <c r="A102" s="1926"/>
      <c r="B102" s="1926"/>
      <c r="C102" s="1926"/>
      <c r="D102" s="1926"/>
      <c r="E102" s="1926"/>
      <c r="F102" s="1926"/>
      <c r="G102" s="1926"/>
      <c r="H102" s="1926"/>
      <c r="I102" s="1926"/>
      <c r="J102" s="1927"/>
      <c r="K102" s="337"/>
    </row>
    <row r="103" spans="1:11" ht="23.1" customHeight="1">
      <c r="A103" s="1924"/>
      <c r="B103" s="1924"/>
      <c r="C103" s="1924"/>
      <c r="D103" s="1924"/>
      <c r="E103" s="1924"/>
      <c r="F103" s="1924"/>
      <c r="G103" s="1924"/>
      <c r="H103" s="1924"/>
      <c r="I103" s="1924"/>
      <c r="J103" s="1925"/>
      <c r="K103" s="338"/>
    </row>
    <row r="104" spans="1:11" ht="23.1" customHeight="1">
      <c r="A104" s="1924"/>
      <c r="B104" s="1924"/>
      <c r="C104" s="1924"/>
      <c r="D104" s="1924"/>
      <c r="E104" s="1924"/>
      <c r="F104" s="1924"/>
      <c r="G104" s="1924"/>
      <c r="H104" s="1924"/>
      <c r="I104" s="1924"/>
      <c r="J104" s="1925"/>
      <c r="K104" s="338"/>
    </row>
    <row r="105" spans="1:11" ht="23.1" customHeight="1">
      <c r="A105" s="1924"/>
      <c r="B105" s="1924"/>
      <c r="C105" s="1924"/>
      <c r="D105" s="1924"/>
      <c r="E105" s="1924"/>
      <c r="F105" s="1924"/>
      <c r="G105" s="1924"/>
      <c r="H105" s="1924"/>
      <c r="I105" s="1924"/>
      <c r="J105" s="1925"/>
      <c r="K105" s="338"/>
    </row>
    <row r="106" spans="1:11" ht="23.1" customHeight="1">
      <c r="A106" s="1924"/>
      <c r="B106" s="1924"/>
      <c r="C106" s="1924"/>
      <c r="D106" s="1924"/>
      <c r="E106" s="1924"/>
      <c r="F106" s="1924"/>
      <c r="G106" s="1924"/>
      <c r="H106" s="1924"/>
      <c r="I106" s="1924"/>
      <c r="J106" s="1925"/>
      <c r="K106" s="338"/>
    </row>
    <row r="107" spans="1:11" ht="23.1" customHeight="1">
      <c r="A107" s="1924"/>
      <c r="B107" s="1924"/>
      <c r="C107" s="1924"/>
      <c r="D107" s="1924"/>
      <c r="E107" s="1924"/>
      <c r="F107" s="1924"/>
      <c r="G107" s="1924"/>
      <c r="H107" s="1924"/>
      <c r="I107" s="1924"/>
      <c r="J107" s="1925"/>
      <c r="K107" s="338"/>
    </row>
    <row r="108" spans="1:11" ht="23.1" customHeight="1">
      <c r="A108" s="1924"/>
      <c r="B108" s="1924"/>
      <c r="C108" s="1924"/>
      <c r="D108" s="1924"/>
      <c r="E108" s="1924"/>
      <c r="F108" s="1924"/>
      <c r="G108" s="1924"/>
      <c r="H108" s="1924"/>
      <c r="I108" s="1924"/>
      <c r="J108" s="1925"/>
      <c r="K108" s="338"/>
    </row>
    <row r="109" spans="1:11" ht="23.1" customHeight="1">
      <c r="A109" s="1924"/>
      <c r="B109" s="1924"/>
      <c r="C109" s="1924"/>
      <c r="D109" s="1924"/>
      <c r="E109" s="1924"/>
      <c r="F109" s="1924"/>
      <c r="G109" s="1924"/>
      <c r="H109" s="1924"/>
      <c r="I109" s="1924"/>
      <c r="J109" s="1925"/>
      <c r="K109" s="338"/>
    </row>
    <row r="110" spans="1:11" ht="23.1" customHeight="1">
      <c r="A110" s="1924"/>
      <c r="B110" s="1924"/>
      <c r="C110" s="1924"/>
      <c r="D110" s="1924"/>
      <c r="E110" s="1924"/>
      <c r="F110" s="1924"/>
      <c r="G110" s="1924"/>
      <c r="H110" s="1924"/>
      <c r="I110" s="1924"/>
      <c r="J110" s="1925"/>
      <c r="K110" s="338"/>
    </row>
    <row r="111" spans="1:11" ht="23.1" customHeight="1">
      <c r="A111" s="1924"/>
      <c r="B111" s="1924"/>
      <c r="C111" s="1924"/>
      <c r="D111" s="1924"/>
      <c r="E111" s="1924"/>
      <c r="F111" s="1924"/>
      <c r="G111" s="1924"/>
      <c r="H111" s="1924"/>
      <c r="I111" s="1924"/>
      <c r="J111" s="1925"/>
      <c r="K111" s="338"/>
    </row>
    <row r="112" spans="1:11" ht="23.1" customHeight="1">
      <c r="A112" s="1924"/>
      <c r="B112" s="1924"/>
      <c r="C112" s="1924"/>
      <c r="D112" s="1924"/>
      <c r="E112" s="1924"/>
      <c r="F112" s="1924"/>
      <c r="G112" s="1924"/>
      <c r="H112" s="1924"/>
      <c r="I112" s="1924"/>
      <c r="J112" s="1925"/>
      <c r="K112" s="338"/>
    </row>
    <row r="113" spans="1:11" ht="23.1" customHeight="1">
      <c r="A113" s="1924"/>
      <c r="B113" s="1924"/>
      <c r="C113" s="1924"/>
      <c r="D113" s="1924"/>
      <c r="E113" s="1924"/>
      <c r="F113" s="1924"/>
      <c r="G113" s="1924"/>
      <c r="H113" s="1924"/>
      <c r="I113" s="1924"/>
      <c r="J113" s="1925"/>
      <c r="K113" s="338"/>
    </row>
    <row r="114" spans="1:11" ht="23.1" customHeight="1">
      <c r="A114" s="1924"/>
      <c r="B114" s="1924"/>
      <c r="C114" s="1924"/>
      <c r="D114" s="1924"/>
      <c r="E114" s="1924"/>
      <c r="F114" s="1924"/>
      <c r="G114" s="1924"/>
      <c r="H114" s="1924"/>
      <c r="I114" s="1924"/>
      <c r="J114" s="1925"/>
      <c r="K114" s="338"/>
    </row>
    <row r="115" spans="1:11" ht="23.1" customHeight="1">
      <c r="A115" s="1924"/>
      <c r="B115" s="1924"/>
      <c r="C115" s="1924"/>
      <c r="D115" s="1924"/>
      <c r="E115" s="1924"/>
      <c r="F115" s="1924"/>
      <c r="G115" s="1924"/>
      <c r="H115" s="1924"/>
      <c r="I115" s="1924"/>
      <c r="J115" s="1925"/>
      <c r="K115" s="338"/>
    </row>
    <row r="116" spans="1:11" ht="23.1" customHeight="1">
      <c r="A116" s="1926"/>
      <c r="B116" s="1926"/>
      <c r="C116" s="1926"/>
      <c r="D116" s="1926"/>
      <c r="E116" s="1926"/>
      <c r="F116" s="1926"/>
      <c r="G116" s="1926"/>
      <c r="H116" s="1926"/>
      <c r="I116" s="1926"/>
      <c r="J116" s="1927"/>
      <c r="K116" s="337"/>
    </row>
    <row r="118" spans="1:11" s="178" customFormat="1" ht="23.1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s="178" customFormat="1" ht="23.1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s="178" customFormat="1" ht="23.1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s="178" customFormat="1" ht="23.1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s="178" customFormat="1" ht="23.1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s="178" customFormat="1" ht="23.1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s="178" customFormat="1" ht="23.1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s="178" customFormat="1" ht="23.1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s="178" customFormat="1" ht="23.1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s="178" customFormat="1" ht="23.1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s="178" customFormat="1" ht="23.1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3" s="178" customFormat="1" ht="23.1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3" s="178" customFormat="1" ht="23.1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3" s="178" customFormat="1" ht="23.1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3" ht="23.1" customHeight="1">
      <c r="A132" s="1859"/>
      <c r="B132" s="1859"/>
      <c r="C132" s="1859"/>
      <c r="D132" s="1859"/>
      <c r="E132" s="1859"/>
      <c r="F132" s="1859"/>
      <c r="G132" s="1859"/>
      <c r="H132" s="1859"/>
      <c r="I132" s="1859"/>
      <c r="J132" s="1859"/>
      <c r="K132" s="1859"/>
    </row>
    <row r="133" spans="1:13" ht="23.1" customHeight="1">
      <c r="A133" s="1928"/>
      <c r="B133" s="1928"/>
      <c r="C133" s="1928"/>
      <c r="D133" s="1928"/>
      <c r="E133" s="1928"/>
      <c r="F133" s="1928"/>
      <c r="G133" s="1928"/>
      <c r="H133" s="1928"/>
      <c r="I133" s="1928"/>
      <c r="J133" s="1928"/>
      <c r="K133" s="1928"/>
    </row>
    <row r="134" spans="1:13" s="178" customFormat="1" ht="23.1" customHeight="1">
      <c r="A134" s="339"/>
      <c r="B134" s="339"/>
      <c r="C134" s="339"/>
      <c r="D134" s="339"/>
      <c r="E134" s="339"/>
      <c r="F134" s="339"/>
      <c r="G134" s="339"/>
      <c r="H134" s="339"/>
      <c r="I134" s="339"/>
      <c r="J134" s="339"/>
      <c r="K134" s="339"/>
    </row>
    <row r="135" spans="1:13" ht="23.1" customHeight="1">
      <c r="A135" s="1869"/>
      <c r="B135" s="1869"/>
      <c r="C135" s="1869"/>
      <c r="D135" s="1869"/>
      <c r="E135" s="1869"/>
      <c r="F135" s="1869"/>
      <c r="G135" s="1869"/>
      <c r="H135" s="1869"/>
      <c r="I135" s="1869"/>
      <c r="J135" s="368"/>
      <c r="K135" s="330"/>
    </row>
    <row r="136" spans="1:13" ht="23.1" customHeight="1">
      <c r="A136" s="369"/>
      <c r="B136" s="370"/>
      <c r="C136" s="370"/>
      <c r="D136" s="371"/>
      <c r="E136" s="1922"/>
      <c r="F136" s="1923"/>
      <c r="G136" s="1923"/>
      <c r="H136" s="1923"/>
      <c r="I136" s="1923"/>
      <c r="J136" s="284"/>
      <c r="K136" s="377"/>
    </row>
    <row r="137" spans="1:13" ht="23.1" customHeight="1">
      <c r="A137" s="372"/>
      <c r="B137" s="17"/>
      <c r="C137" s="17"/>
      <c r="D137" s="373"/>
      <c r="E137" s="1937"/>
      <c r="F137" s="1938"/>
      <c r="G137" s="1938"/>
      <c r="H137" s="1938"/>
      <c r="I137" s="1938"/>
      <c r="J137" s="350"/>
      <c r="K137" s="378"/>
      <c r="L137" s="204" t="s">
        <v>1227</v>
      </c>
    </row>
    <row r="138" spans="1:13" ht="23.1" customHeight="1">
      <c r="A138" s="372"/>
      <c r="B138" s="17"/>
      <c r="C138" s="17"/>
      <c r="D138" s="373"/>
      <c r="E138" s="1937"/>
      <c r="F138" s="1938"/>
      <c r="G138" s="1938"/>
      <c r="H138" s="1938"/>
      <c r="I138" s="1938"/>
      <c r="J138" s="350"/>
      <c r="K138" s="378"/>
    </row>
    <row r="139" spans="1:13" ht="23.1" customHeight="1">
      <c r="A139" s="372"/>
      <c r="B139" s="17"/>
      <c r="C139" s="17"/>
      <c r="D139" s="373"/>
      <c r="E139" s="372"/>
      <c r="F139" s="17"/>
      <c r="G139" s="17"/>
      <c r="H139" s="17"/>
      <c r="I139" s="17"/>
      <c r="J139" s="350"/>
      <c r="K139" s="378"/>
    </row>
    <row r="140" spans="1:13" ht="23.1" customHeight="1">
      <c r="A140" s="372"/>
      <c r="B140" s="17"/>
      <c r="C140" s="17"/>
      <c r="D140" s="373"/>
      <c r="E140" s="374"/>
      <c r="F140" s="375"/>
      <c r="G140" s="375"/>
      <c r="H140" s="375"/>
      <c r="I140" s="375"/>
      <c r="J140" s="285"/>
      <c r="K140" s="379"/>
      <c r="L140" s="17"/>
      <c r="M140" s="17"/>
    </row>
    <row r="141" spans="1:13" ht="23.1" customHeight="1">
      <c r="A141" s="372"/>
      <c r="B141" s="17"/>
      <c r="C141" s="17"/>
      <c r="D141" s="373"/>
      <c r="E141" s="198"/>
      <c r="F141" s="370"/>
      <c r="G141" s="370"/>
      <c r="H141" s="370"/>
      <c r="I141" s="370"/>
      <c r="J141" s="284"/>
      <c r="K141" s="377"/>
      <c r="L141" s="17"/>
      <c r="M141" s="17"/>
    </row>
    <row r="142" spans="1:13" ht="23.1" customHeight="1">
      <c r="A142" s="372"/>
      <c r="B142" s="17"/>
      <c r="C142" s="17"/>
      <c r="D142" s="373"/>
      <c r="E142" s="372"/>
      <c r="F142" s="17"/>
      <c r="G142" s="17"/>
      <c r="H142" s="17"/>
      <c r="I142" s="17"/>
      <c r="J142" s="350"/>
      <c r="K142" s="378"/>
      <c r="L142" s="17"/>
      <c r="M142" s="17"/>
    </row>
    <row r="143" spans="1:13" ht="23.1" customHeight="1">
      <c r="A143" s="372"/>
      <c r="B143" s="17"/>
      <c r="C143" s="17"/>
      <c r="D143" s="373"/>
      <c r="E143" s="374"/>
      <c r="F143" s="375"/>
      <c r="G143" s="375"/>
      <c r="H143" s="375"/>
      <c r="I143" s="375"/>
      <c r="J143" s="285"/>
      <c r="K143" s="379"/>
      <c r="L143" s="17"/>
      <c r="M143" s="17"/>
    </row>
    <row r="144" spans="1:13" ht="23.1" customHeight="1">
      <c r="A144" s="372"/>
      <c r="B144" s="17"/>
      <c r="C144" s="17"/>
      <c r="D144" s="373"/>
      <c r="E144" s="198"/>
      <c r="F144" s="370"/>
      <c r="G144" s="370"/>
      <c r="H144" s="370"/>
      <c r="I144" s="370"/>
      <c r="J144" s="284"/>
      <c r="K144" s="377"/>
      <c r="L144" s="17"/>
      <c r="M144" s="17"/>
    </row>
    <row r="145" spans="1:13" ht="23.1" customHeight="1">
      <c r="A145" s="372"/>
      <c r="B145" s="17"/>
      <c r="C145" s="17"/>
      <c r="D145" s="373"/>
      <c r="E145" s="374"/>
      <c r="F145" s="375"/>
      <c r="G145" s="375"/>
      <c r="H145" s="375"/>
      <c r="I145" s="375"/>
      <c r="J145" s="285"/>
      <c r="K145" s="379"/>
      <c r="L145" s="17"/>
      <c r="M145" s="17"/>
    </row>
    <row r="146" spans="1:13" ht="23.1" customHeight="1">
      <c r="A146" s="372"/>
      <c r="B146" s="17"/>
      <c r="C146" s="17"/>
      <c r="D146" s="373"/>
      <c r="E146" s="198"/>
      <c r="F146" s="370"/>
      <c r="G146" s="370"/>
      <c r="H146" s="370"/>
      <c r="I146" s="370"/>
      <c r="J146" s="284"/>
      <c r="K146" s="377"/>
      <c r="L146" s="17"/>
      <c r="M146" s="17"/>
    </row>
    <row r="147" spans="1:13" ht="23.1" customHeight="1">
      <c r="A147" s="372"/>
      <c r="B147" s="17"/>
      <c r="C147" s="17"/>
      <c r="D147" s="373"/>
      <c r="E147" s="374"/>
      <c r="F147" s="375"/>
      <c r="G147" s="375"/>
      <c r="H147" s="375"/>
      <c r="I147" s="375"/>
      <c r="J147" s="285"/>
      <c r="K147" s="379"/>
      <c r="L147" s="17"/>
      <c r="M147" s="17"/>
    </row>
    <row r="148" spans="1:13" ht="23.1" customHeight="1">
      <c r="A148" s="372"/>
      <c r="B148" s="17"/>
      <c r="C148" s="17"/>
      <c r="D148" s="373"/>
      <c r="E148" s="1935"/>
      <c r="F148" s="1936"/>
      <c r="G148" s="1936"/>
      <c r="H148" s="1936"/>
      <c r="I148" s="1936"/>
      <c r="J148" s="284"/>
      <c r="K148" s="377"/>
      <c r="L148" s="17"/>
      <c r="M148" s="17"/>
    </row>
    <row r="149" spans="1:13" ht="23.1" customHeight="1">
      <c r="A149" s="372"/>
      <c r="B149" s="17"/>
      <c r="C149" s="17"/>
      <c r="D149" s="373"/>
      <c r="E149" s="372"/>
      <c r="F149" s="17"/>
      <c r="G149" s="17"/>
      <c r="H149" s="17"/>
      <c r="I149" s="17"/>
      <c r="J149" s="350"/>
      <c r="K149" s="378"/>
      <c r="L149" s="17"/>
      <c r="M149" s="17"/>
    </row>
    <row r="150" spans="1:13" ht="23.1" customHeight="1">
      <c r="A150" s="372"/>
      <c r="B150" s="17"/>
      <c r="C150" s="17"/>
      <c r="D150" s="373"/>
      <c r="E150" s="372"/>
      <c r="F150" s="17"/>
      <c r="G150" s="17"/>
      <c r="H150" s="17"/>
      <c r="I150" s="17"/>
      <c r="J150" s="350"/>
      <c r="K150" s="378"/>
      <c r="L150" s="17"/>
      <c r="M150" s="17"/>
    </row>
    <row r="151" spans="1:13" ht="23.1" customHeight="1">
      <c r="A151" s="372"/>
      <c r="B151" s="17"/>
      <c r="C151" s="17"/>
      <c r="D151" s="373"/>
      <c r="E151" s="374"/>
      <c r="F151" s="375"/>
      <c r="G151" s="375"/>
      <c r="H151" s="375"/>
      <c r="I151" s="375"/>
      <c r="J151" s="285"/>
      <c r="K151" s="379"/>
      <c r="L151" s="17"/>
      <c r="M151" s="17"/>
    </row>
    <row r="152" spans="1:13" ht="23.1" customHeight="1">
      <c r="A152" s="372"/>
      <c r="B152" s="17"/>
      <c r="C152" s="17"/>
      <c r="D152" s="373"/>
      <c r="E152" s="198"/>
      <c r="F152" s="370"/>
      <c r="G152" s="370"/>
      <c r="H152" s="370"/>
      <c r="I152" s="370"/>
      <c r="J152" s="284"/>
      <c r="K152" s="377"/>
      <c r="L152" s="17"/>
      <c r="M152" s="17"/>
    </row>
    <row r="153" spans="1:13" ht="23.1" customHeight="1">
      <c r="A153" s="372"/>
      <c r="B153" s="17"/>
      <c r="C153" s="17"/>
      <c r="D153" s="373"/>
      <c r="E153" s="44"/>
      <c r="F153" s="17"/>
      <c r="G153" s="17"/>
      <c r="H153" s="17"/>
      <c r="I153" s="17"/>
      <c r="J153" s="350"/>
      <c r="K153" s="378"/>
      <c r="L153" s="17"/>
      <c r="M153" s="17"/>
    </row>
    <row r="154" spans="1:13" ht="23.1" customHeight="1">
      <c r="A154" s="372"/>
      <c r="B154" s="17"/>
      <c r="C154" s="17"/>
      <c r="D154" s="373"/>
      <c r="E154" s="201"/>
      <c r="F154" s="375"/>
      <c r="G154" s="375"/>
      <c r="H154" s="375"/>
      <c r="I154" s="375"/>
      <c r="J154" s="285"/>
      <c r="K154" s="379"/>
      <c r="L154" s="17"/>
      <c r="M154" s="17"/>
    </row>
    <row r="155" spans="1:13" ht="23.1" customHeight="1">
      <c r="A155" s="372"/>
      <c r="B155" s="17"/>
      <c r="C155" s="17"/>
      <c r="D155" s="373"/>
      <c r="E155" s="369"/>
      <c r="F155" s="370"/>
      <c r="G155" s="370"/>
      <c r="H155" s="370"/>
      <c r="I155" s="370"/>
      <c r="J155" s="284"/>
      <c r="K155" s="377"/>
      <c r="L155" s="17"/>
      <c r="M155" s="17"/>
    </row>
    <row r="156" spans="1:13" ht="23.1" customHeight="1">
      <c r="A156" s="372"/>
      <c r="B156" s="17"/>
      <c r="C156" s="17"/>
      <c r="D156" s="373"/>
      <c r="E156" s="374"/>
      <c r="F156" s="375"/>
      <c r="G156" s="375"/>
      <c r="H156" s="375"/>
      <c r="I156" s="375"/>
      <c r="J156" s="285"/>
      <c r="K156" s="379"/>
      <c r="L156" s="17"/>
      <c r="M156" s="17"/>
    </row>
    <row r="157" spans="1:13" ht="23.1" customHeight="1">
      <c r="A157" s="372"/>
      <c r="B157" s="17"/>
      <c r="C157" s="17"/>
      <c r="D157" s="373"/>
      <c r="E157" s="198"/>
      <c r="F157" s="370"/>
      <c r="G157" s="370"/>
      <c r="H157" s="370"/>
      <c r="I157" s="370"/>
      <c r="J157" s="284"/>
      <c r="K157" s="377"/>
      <c r="L157" s="17"/>
      <c r="M157" s="17"/>
    </row>
    <row r="158" spans="1:13" ht="23.1" customHeight="1">
      <c r="A158" s="372"/>
      <c r="B158" s="17"/>
      <c r="C158" s="17"/>
      <c r="D158" s="373"/>
      <c r="E158" s="374"/>
      <c r="F158" s="375"/>
      <c r="G158" s="375"/>
      <c r="H158" s="375"/>
      <c r="I158" s="375"/>
      <c r="J158" s="285"/>
      <c r="K158" s="379"/>
      <c r="L158" s="17"/>
      <c r="M158" s="17"/>
    </row>
    <row r="159" spans="1:13" ht="23.1" customHeight="1">
      <c r="A159" s="372"/>
      <c r="B159" s="17"/>
      <c r="C159" s="17"/>
      <c r="D159" s="373"/>
      <c r="E159" s="198"/>
      <c r="F159" s="370"/>
      <c r="G159" s="370"/>
      <c r="H159" s="370"/>
      <c r="I159" s="370"/>
      <c r="J159" s="284"/>
      <c r="K159" s="377"/>
      <c r="L159" s="17"/>
      <c r="M159" s="17"/>
    </row>
    <row r="160" spans="1:13" ht="23.1" customHeight="1">
      <c r="A160" s="372"/>
      <c r="B160" s="17"/>
      <c r="C160" s="17"/>
      <c r="D160" s="373"/>
      <c r="E160" s="44"/>
      <c r="F160" s="17"/>
      <c r="G160" s="17"/>
      <c r="H160" s="17"/>
      <c r="I160" s="17"/>
      <c r="J160" s="350"/>
      <c r="K160" s="378"/>
      <c r="L160" s="17"/>
      <c r="M160" s="17"/>
    </row>
    <row r="161" spans="1:13" ht="23.1" customHeight="1">
      <c r="A161" s="372"/>
      <c r="B161" s="17"/>
      <c r="C161" s="17"/>
      <c r="D161" s="373"/>
      <c r="E161" s="44"/>
      <c r="F161" s="17"/>
      <c r="G161" s="17"/>
      <c r="H161" s="17"/>
      <c r="I161" s="17"/>
      <c r="J161" s="350"/>
      <c r="K161" s="378"/>
      <c r="L161" s="17"/>
      <c r="M161" s="17"/>
    </row>
    <row r="162" spans="1:13" ht="23.1" customHeight="1">
      <c r="A162" s="372"/>
      <c r="B162" s="17"/>
      <c r="C162" s="17"/>
      <c r="D162" s="373"/>
      <c r="E162" s="44"/>
      <c r="F162" s="17"/>
      <c r="G162" s="17"/>
      <c r="H162" s="17"/>
      <c r="I162" s="17"/>
      <c r="J162" s="350"/>
      <c r="K162" s="378"/>
      <c r="L162" s="17"/>
      <c r="M162" s="17"/>
    </row>
    <row r="163" spans="1:13" ht="23.1" customHeight="1">
      <c r="A163" s="374"/>
      <c r="B163" s="375"/>
      <c r="C163" s="375"/>
      <c r="D163" s="376"/>
      <c r="E163" s="201"/>
      <c r="F163" s="375"/>
      <c r="G163" s="375"/>
      <c r="H163" s="375"/>
      <c r="I163" s="375"/>
      <c r="J163" s="285"/>
      <c r="K163" s="379"/>
      <c r="L163" s="17"/>
      <c r="M163" s="17"/>
    </row>
    <row r="164" spans="1:13" ht="23.1" customHeight="1">
      <c r="A164" s="380"/>
      <c r="B164" s="370"/>
      <c r="C164" s="370"/>
      <c r="D164" s="371"/>
      <c r="E164" s="1929"/>
      <c r="F164" s="1930"/>
      <c r="G164" s="1930"/>
      <c r="H164" s="1930"/>
      <c r="I164" s="1930"/>
      <c r="J164" s="284"/>
      <c r="K164" s="377"/>
      <c r="L164" s="17"/>
      <c r="M164" s="17"/>
    </row>
    <row r="165" spans="1:13" ht="23.1" customHeight="1">
      <c r="A165" s="372"/>
      <c r="B165" s="17"/>
      <c r="C165" s="17"/>
      <c r="D165" s="373"/>
      <c r="E165" s="1933"/>
      <c r="F165" s="1934"/>
      <c r="G165" s="1934"/>
      <c r="H165" s="1934"/>
      <c r="I165" s="1934"/>
      <c r="J165" s="350"/>
      <c r="K165" s="378"/>
      <c r="L165" s="17"/>
      <c r="M165" s="17"/>
    </row>
    <row r="166" spans="1:13" ht="23.1" customHeight="1">
      <c r="A166" s="372"/>
      <c r="B166" s="17"/>
      <c r="C166" s="17"/>
      <c r="D166" s="373"/>
      <c r="E166" s="381"/>
      <c r="F166" s="4"/>
      <c r="G166" s="4"/>
      <c r="H166" s="4"/>
      <c r="I166" s="4"/>
      <c r="J166" s="350"/>
      <c r="K166" s="378"/>
      <c r="L166" s="17"/>
      <c r="M166" s="17"/>
    </row>
    <row r="167" spans="1:13" ht="23.1" customHeight="1">
      <c r="A167" s="372"/>
      <c r="B167" s="17"/>
      <c r="C167" s="17"/>
      <c r="D167" s="373"/>
      <c r="E167" s="372"/>
      <c r="F167" s="17"/>
      <c r="G167" s="17"/>
      <c r="H167" s="17"/>
      <c r="I167" s="17"/>
      <c r="J167" s="350"/>
      <c r="K167" s="378"/>
      <c r="L167" s="17"/>
      <c r="M167" s="17"/>
    </row>
    <row r="168" spans="1:13" ht="23.1" customHeight="1">
      <c r="A168" s="372"/>
      <c r="B168" s="17"/>
      <c r="C168" s="17"/>
      <c r="D168" s="373"/>
      <c r="E168" s="372"/>
      <c r="F168" s="17"/>
      <c r="G168" s="17"/>
      <c r="H168" s="17"/>
      <c r="I168" s="17"/>
      <c r="J168" s="384"/>
      <c r="K168" s="373"/>
      <c r="L168" s="17"/>
      <c r="M168" s="17"/>
    </row>
    <row r="169" spans="1:13" ht="23.1" customHeight="1">
      <c r="A169" s="372"/>
      <c r="B169" s="17"/>
      <c r="C169" s="17"/>
      <c r="D169" s="373"/>
      <c r="E169" s="374"/>
      <c r="F169" s="375"/>
      <c r="G169" s="375"/>
      <c r="H169" s="375"/>
      <c r="I169" s="375"/>
      <c r="J169" s="385"/>
      <c r="K169" s="376"/>
      <c r="L169" s="17"/>
      <c r="M169" s="17"/>
    </row>
    <row r="170" spans="1:13" ht="23.1" customHeight="1">
      <c r="A170" s="372"/>
      <c r="B170" s="17"/>
      <c r="C170" s="17"/>
      <c r="D170" s="373"/>
      <c r="E170" s="1929"/>
      <c r="F170" s="1930"/>
      <c r="G170" s="1930"/>
      <c r="H170" s="1930"/>
      <c r="I170" s="1930"/>
      <c r="J170" s="386"/>
      <c r="K170" s="371"/>
      <c r="L170" s="17"/>
      <c r="M170" s="17"/>
    </row>
    <row r="171" spans="1:13" ht="23.1" customHeight="1">
      <c r="A171" s="372"/>
      <c r="B171" s="17"/>
      <c r="C171" s="17"/>
      <c r="D171" s="373"/>
      <c r="E171" s="382"/>
      <c r="F171" s="383"/>
      <c r="G171" s="383"/>
      <c r="H171" s="383"/>
      <c r="I171" s="383"/>
      <c r="J171" s="385"/>
      <c r="K171" s="376"/>
      <c r="L171" s="17"/>
      <c r="M171" s="17"/>
    </row>
    <row r="172" spans="1:13" ht="23.1" customHeight="1">
      <c r="A172" s="372"/>
      <c r="B172" s="17"/>
      <c r="C172" s="17"/>
      <c r="D172" s="373"/>
      <c r="E172" s="1929"/>
      <c r="F172" s="1930"/>
      <c r="G172" s="1930"/>
      <c r="H172" s="1930"/>
      <c r="I172" s="1930"/>
      <c r="J172" s="386"/>
      <c r="K172" s="371"/>
      <c r="L172" s="17"/>
      <c r="M172" s="17"/>
    </row>
    <row r="173" spans="1:13" ht="23.1" customHeight="1">
      <c r="A173" s="372"/>
      <c r="B173" s="17"/>
      <c r="C173" s="17"/>
      <c r="D173" s="373"/>
      <c r="E173" s="381"/>
      <c r="F173" s="17"/>
      <c r="G173" s="17"/>
      <c r="H173" s="17"/>
      <c r="I173" s="17"/>
      <c r="J173" s="384"/>
      <c r="K173" s="373"/>
      <c r="L173" s="17"/>
      <c r="M173" s="17"/>
    </row>
    <row r="174" spans="1:13" ht="23.1" customHeight="1">
      <c r="A174" s="372"/>
      <c r="B174" s="17"/>
      <c r="C174" s="17"/>
      <c r="D174" s="373"/>
      <c r="E174" s="351"/>
      <c r="F174" s="375"/>
      <c r="G174" s="375"/>
      <c r="H174" s="375"/>
      <c r="I174" s="375"/>
      <c r="J174" s="385"/>
      <c r="K174" s="376"/>
      <c r="L174" s="17"/>
      <c r="M174" s="17"/>
    </row>
    <row r="175" spans="1:13" ht="23.1" customHeight="1">
      <c r="A175" s="372"/>
      <c r="B175" s="17"/>
      <c r="C175" s="17"/>
      <c r="D175" s="373"/>
      <c r="E175" s="1929"/>
      <c r="F175" s="1930"/>
      <c r="G175" s="1930"/>
      <c r="H175" s="1930"/>
      <c r="I175" s="1930"/>
      <c r="J175" s="386"/>
      <c r="K175" s="371"/>
      <c r="L175" s="17"/>
      <c r="M175" s="17"/>
    </row>
    <row r="176" spans="1:13" ht="23.1" customHeight="1">
      <c r="A176" s="372"/>
      <c r="B176" s="17"/>
      <c r="C176" s="17"/>
      <c r="D176" s="373"/>
      <c r="E176" s="372"/>
      <c r="F176" s="17"/>
      <c r="G176" s="17"/>
      <c r="H176" s="17"/>
      <c r="I176" s="17"/>
      <c r="J176" s="384"/>
      <c r="K176" s="373"/>
      <c r="L176" s="17"/>
      <c r="M176" s="17"/>
    </row>
    <row r="177" spans="1:13" ht="23.1" customHeight="1">
      <c r="A177" s="372"/>
      <c r="B177" s="17"/>
      <c r="C177" s="17"/>
      <c r="D177" s="373"/>
      <c r="E177" s="374"/>
      <c r="F177" s="375"/>
      <c r="G177" s="375"/>
      <c r="H177" s="375"/>
      <c r="I177" s="375"/>
      <c r="J177" s="385"/>
      <c r="K177" s="376"/>
      <c r="L177" s="17"/>
      <c r="M177" s="17"/>
    </row>
    <row r="178" spans="1:13" ht="23.1" customHeight="1">
      <c r="A178" s="372"/>
      <c r="B178" s="17"/>
      <c r="C178" s="17"/>
      <c r="D178" s="373"/>
      <c r="E178" s="1929"/>
      <c r="F178" s="1930"/>
      <c r="G178" s="1930"/>
      <c r="H178" s="1930"/>
      <c r="I178" s="1930"/>
      <c r="J178" s="386"/>
      <c r="K178" s="371"/>
      <c r="L178" s="17"/>
      <c r="M178" s="17"/>
    </row>
    <row r="179" spans="1:13" ht="23.1" customHeight="1">
      <c r="A179" s="372"/>
      <c r="B179" s="17"/>
      <c r="C179" s="17"/>
      <c r="D179" s="373"/>
      <c r="E179" s="372"/>
      <c r="F179" s="17"/>
      <c r="G179" s="17"/>
      <c r="H179" s="17"/>
      <c r="I179" s="17"/>
      <c r="J179" s="384"/>
      <c r="K179" s="373"/>
      <c r="L179" s="17"/>
      <c r="M179" s="17"/>
    </row>
    <row r="180" spans="1:13" ht="23.1" customHeight="1">
      <c r="A180" s="372"/>
      <c r="B180" s="17"/>
      <c r="C180" s="17"/>
      <c r="D180" s="373"/>
      <c r="E180" s="351"/>
      <c r="F180" s="375"/>
      <c r="G180" s="375"/>
      <c r="H180" s="375"/>
      <c r="I180" s="375"/>
      <c r="J180" s="385"/>
      <c r="K180" s="376"/>
      <c r="L180" s="17"/>
      <c r="M180" s="17"/>
    </row>
    <row r="181" spans="1:13" ht="23.1" customHeight="1">
      <c r="A181" s="372"/>
      <c r="B181" s="17"/>
      <c r="C181" s="17"/>
      <c r="D181" s="373"/>
      <c r="E181" s="130"/>
      <c r="F181" s="370"/>
      <c r="G181" s="370"/>
      <c r="H181" s="370"/>
      <c r="I181" s="370"/>
      <c r="J181" s="386"/>
      <c r="K181" s="371"/>
      <c r="L181" s="17"/>
      <c r="M181" s="17"/>
    </row>
    <row r="182" spans="1:13" ht="23.1" customHeight="1">
      <c r="A182" s="372"/>
      <c r="B182" s="17"/>
      <c r="C182" s="17"/>
      <c r="D182" s="373"/>
      <c r="E182" s="381"/>
      <c r="F182" s="17"/>
      <c r="G182" s="17"/>
      <c r="H182" s="17"/>
      <c r="I182" s="17"/>
      <c r="J182" s="384"/>
      <c r="K182" s="373"/>
      <c r="L182" s="17"/>
      <c r="M182" s="17"/>
    </row>
    <row r="183" spans="1:13" ht="23.1" customHeight="1">
      <c r="A183" s="372"/>
      <c r="B183" s="17"/>
      <c r="C183" s="17"/>
      <c r="D183" s="373"/>
      <c r="E183" s="372"/>
      <c r="F183" s="17"/>
      <c r="G183" s="17"/>
      <c r="H183" s="17"/>
      <c r="I183" s="17"/>
      <c r="J183" s="384"/>
      <c r="K183" s="373"/>
      <c r="L183" s="17"/>
      <c r="M183" s="17"/>
    </row>
    <row r="184" spans="1:13" ht="23.1" customHeight="1">
      <c r="A184" s="372"/>
      <c r="B184" s="17"/>
      <c r="C184" s="17"/>
      <c r="D184" s="373"/>
      <c r="E184" s="372"/>
      <c r="F184" s="17"/>
      <c r="G184" s="17"/>
      <c r="H184" s="17"/>
      <c r="I184" s="17"/>
      <c r="J184" s="384"/>
      <c r="K184" s="373"/>
      <c r="L184" s="17"/>
      <c r="M184" s="17"/>
    </row>
    <row r="185" spans="1:13" ht="23.1" customHeight="1">
      <c r="A185" s="372"/>
      <c r="B185" s="17"/>
      <c r="C185" s="17"/>
      <c r="D185" s="373"/>
      <c r="E185" s="374"/>
      <c r="F185" s="375"/>
      <c r="G185" s="375"/>
      <c r="H185" s="375"/>
      <c r="I185" s="375"/>
      <c r="J185" s="385"/>
      <c r="K185" s="376"/>
      <c r="L185" s="17"/>
      <c r="M185" s="17"/>
    </row>
    <row r="186" spans="1:13" ht="23.1" customHeight="1">
      <c r="A186" s="372"/>
      <c r="B186" s="17"/>
      <c r="C186" s="17"/>
      <c r="D186" s="373"/>
      <c r="E186" s="198"/>
      <c r="F186" s="370"/>
      <c r="G186" s="370"/>
      <c r="H186" s="370"/>
      <c r="I186" s="370"/>
      <c r="J186" s="386"/>
      <c r="K186" s="371"/>
      <c r="L186" s="17"/>
      <c r="M186" s="17"/>
    </row>
    <row r="187" spans="1:13" ht="23.1" customHeight="1">
      <c r="A187" s="372"/>
      <c r="B187" s="17"/>
      <c r="C187" s="17"/>
      <c r="D187" s="373"/>
      <c r="E187" s="372"/>
      <c r="F187" s="17"/>
      <c r="G187" s="17"/>
      <c r="H187" s="17"/>
      <c r="I187" s="17"/>
      <c r="J187" s="384"/>
      <c r="K187" s="373"/>
      <c r="L187" s="17"/>
      <c r="M187" s="17"/>
    </row>
    <row r="188" spans="1:13" ht="23.1" customHeight="1">
      <c r="A188" s="372"/>
      <c r="B188" s="17"/>
      <c r="C188" s="17"/>
      <c r="D188" s="373"/>
      <c r="E188" s="372"/>
      <c r="F188" s="17"/>
      <c r="G188" s="17"/>
      <c r="H188" s="17"/>
      <c r="I188" s="17"/>
      <c r="J188" s="384"/>
      <c r="K188" s="373"/>
      <c r="L188" s="17"/>
      <c r="M188" s="17"/>
    </row>
    <row r="189" spans="1:13" ht="23.1" customHeight="1">
      <c r="A189" s="372"/>
      <c r="B189" s="17"/>
      <c r="C189" s="17"/>
      <c r="D189" s="373"/>
      <c r="E189" s="374"/>
      <c r="F189" s="375"/>
      <c r="G189" s="375"/>
      <c r="H189" s="375"/>
      <c r="I189" s="375"/>
      <c r="J189" s="385"/>
      <c r="K189" s="376"/>
      <c r="L189" s="17"/>
      <c r="M189" s="17"/>
    </row>
    <row r="190" spans="1:13" ht="23.1" customHeight="1">
      <c r="A190" s="372"/>
      <c r="B190" s="17"/>
      <c r="C190" s="17"/>
      <c r="D190" s="373"/>
      <c r="E190" s="369"/>
      <c r="F190" s="370"/>
      <c r="G190" s="370"/>
      <c r="H190" s="370"/>
      <c r="I190" s="370"/>
      <c r="J190" s="386"/>
      <c r="K190" s="371"/>
      <c r="L190" s="17"/>
      <c r="M190" s="17"/>
    </row>
    <row r="191" spans="1:13" ht="23.1" customHeight="1">
      <c r="A191" s="372"/>
      <c r="B191" s="17"/>
      <c r="C191" s="17"/>
      <c r="D191" s="373"/>
      <c r="E191" s="372"/>
      <c r="F191" s="17"/>
      <c r="G191" s="17"/>
      <c r="H191" s="17"/>
      <c r="I191" s="17"/>
      <c r="J191" s="384"/>
      <c r="K191" s="373"/>
      <c r="L191" s="17"/>
      <c r="M191" s="17"/>
    </row>
    <row r="192" spans="1:13" ht="23.1" customHeight="1">
      <c r="A192" s="372"/>
      <c r="B192" s="17"/>
      <c r="C192" s="17"/>
      <c r="D192" s="373"/>
      <c r="E192" s="372"/>
      <c r="F192" s="17"/>
      <c r="G192" s="17"/>
      <c r="H192" s="17"/>
      <c r="I192" s="17"/>
      <c r="J192" s="384"/>
      <c r="K192" s="373"/>
      <c r="L192" s="17"/>
      <c r="M192" s="17"/>
    </row>
    <row r="193" spans="1:13" ht="23.1" customHeight="1">
      <c r="A193" s="372"/>
      <c r="B193" s="17"/>
      <c r="C193" s="17"/>
      <c r="D193" s="373"/>
      <c r="E193" s="372"/>
      <c r="F193" s="17"/>
      <c r="G193" s="17"/>
      <c r="H193" s="17"/>
      <c r="I193" s="17"/>
      <c r="J193" s="384"/>
      <c r="K193" s="373"/>
      <c r="L193" s="17"/>
      <c r="M193" s="17"/>
    </row>
    <row r="194" spans="1:13" ht="23.1" customHeight="1">
      <c r="A194" s="374"/>
      <c r="B194" s="375"/>
      <c r="C194" s="375"/>
      <c r="D194" s="376"/>
      <c r="E194" s="374"/>
      <c r="F194" s="375"/>
      <c r="G194" s="375"/>
      <c r="H194" s="375"/>
      <c r="I194" s="375"/>
      <c r="J194" s="385"/>
      <c r="K194" s="376"/>
      <c r="L194" s="17"/>
      <c r="M194" s="17"/>
    </row>
    <row r="195" spans="1:13" s="178" customFormat="1" ht="23.1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</row>
    <row r="196" spans="1:13" s="178" customFormat="1" ht="23.1" customHeight="1">
      <c r="A196" s="1940"/>
      <c r="B196" s="1940"/>
      <c r="C196" s="1940"/>
      <c r="D196" s="1940"/>
      <c r="E196" s="1940"/>
      <c r="F196" s="1940"/>
      <c r="G196" s="1940"/>
      <c r="H196" s="1940"/>
      <c r="I196" s="1940"/>
      <c r="J196" s="185"/>
      <c r="K196" s="387"/>
      <c r="L196" s="17"/>
      <c r="M196" s="17"/>
    </row>
    <row r="197" spans="1:13" ht="23.1" customHeight="1">
      <c r="A197" s="372"/>
      <c r="B197" s="17"/>
      <c r="C197" s="17"/>
      <c r="D197" s="373"/>
      <c r="E197" s="369"/>
      <c r="F197" s="370"/>
      <c r="G197" s="370"/>
      <c r="H197" s="370"/>
      <c r="I197" s="370"/>
      <c r="J197" s="386"/>
      <c r="K197" s="371"/>
      <c r="L197" s="17"/>
      <c r="M197" s="17"/>
    </row>
    <row r="198" spans="1:13" ht="23.1" customHeight="1">
      <c r="A198" s="372"/>
      <c r="B198" s="17"/>
      <c r="C198" s="17"/>
      <c r="D198" s="373"/>
      <c r="E198" s="372"/>
      <c r="F198" s="17"/>
      <c r="G198" s="17"/>
      <c r="H198" s="17"/>
      <c r="I198" s="17"/>
      <c r="J198" s="384"/>
      <c r="K198" s="373"/>
      <c r="L198" s="17"/>
      <c r="M198" s="17"/>
    </row>
    <row r="199" spans="1:13" ht="23.1" customHeight="1">
      <c r="A199" s="372"/>
      <c r="B199" s="17"/>
      <c r="C199" s="17"/>
      <c r="D199" s="373"/>
      <c r="E199" s="372"/>
      <c r="F199" s="17"/>
      <c r="G199" s="17"/>
      <c r="H199" s="17"/>
      <c r="I199" s="17"/>
      <c r="J199" s="384"/>
      <c r="K199" s="373"/>
      <c r="L199" s="17"/>
      <c r="M199" s="17"/>
    </row>
    <row r="200" spans="1:13" ht="23.1" customHeight="1">
      <c r="A200" s="374"/>
      <c r="B200" s="375"/>
      <c r="C200" s="375"/>
      <c r="D200" s="376"/>
      <c r="E200" s="374"/>
      <c r="F200" s="375"/>
      <c r="G200" s="375"/>
      <c r="H200" s="375"/>
      <c r="I200" s="375"/>
      <c r="J200" s="385"/>
      <c r="K200" s="376"/>
      <c r="L200" s="17"/>
      <c r="M200" s="17"/>
    </row>
    <row r="201" spans="1:13" ht="23.1" customHeight="1">
      <c r="A201" s="1931"/>
      <c r="B201" s="1932"/>
      <c r="C201" s="1932"/>
      <c r="D201" s="1932"/>
      <c r="E201" s="1922"/>
      <c r="F201" s="1923"/>
      <c r="G201" s="1923"/>
      <c r="H201" s="1923"/>
      <c r="I201" s="1939"/>
      <c r="J201" s="370"/>
      <c r="K201" s="386"/>
      <c r="L201" s="17"/>
      <c r="M201" s="17"/>
    </row>
    <row r="202" spans="1:13" ht="23.1" customHeight="1">
      <c r="A202" s="381"/>
      <c r="B202" s="17"/>
      <c r="C202" s="17"/>
      <c r="D202" s="17"/>
      <c r="E202" s="44"/>
      <c r="F202" s="17"/>
      <c r="G202" s="17"/>
      <c r="H202" s="17"/>
      <c r="I202" s="373"/>
      <c r="J202" s="17"/>
      <c r="K202" s="384"/>
      <c r="L202" s="17"/>
      <c r="M202" s="17"/>
    </row>
    <row r="203" spans="1:13" ht="23.1" customHeight="1">
      <c r="A203" s="372"/>
      <c r="B203" s="17"/>
      <c r="C203" s="17"/>
      <c r="D203" s="17"/>
      <c r="E203" s="372"/>
      <c r="F203" s="17"/>
      <c r="G203" s="17"/>
      <c r="H203" s="17"/>
      <c r="I203" s="373"/>
      <c r="J203" s="17"/>
      <c r="K203" s="384"/>
      <c r="L203" s="17"/>
      <c r="M203" s="17"/>
    </row>
    <row r="204" spans="1:13" ht="23.1" customHeight="1">
      <c r="A204" s="372"/>
      <c r="B204" s="17"/>
      <c r="C204" s="17"/>
      <c r="D204" s="17"/>
      <c r="E204" s="372"/>
      <c r="F204" s="17"/>
      <c r="G204" s="17"/>
      <c r="H204" s="17"/>
      <c r="I204" s="373"/>
      <c r="J204" s="17"/>
      <c r="K204" s="384"/>
      <c r="L204" s="17"/>
      <c r="M204" s="17"/>
    </row>
    <row r="205" spans="1:13" ht="23.1" customHeight="1">
      <c r="A205" s="372"/>
      <c r="B205" s="17"/>
      <c r="C205" s="17"/>
      <c r="D205" s="17"/>
      <c r="E205" s="372"/>
      <c r="F205" s="17"/>
      <c r="G205" s="17"/>
      <c r="H205" s="17"/>
      <c r="I205" s="373"/>
      <c r="J205" s="17"/>
      <c r="K205" s="384"/>
      <c r="L205" s="17"/>
      <c r="M205" s="17"/>
    </row>
    <row r="206" spans="1:13" ht="23.1" customHeight="1">
      <c r="A206" s="374"/>
      <c r="B206" s="375"/>
      <c r="C206" s="375"/>
      <c r="D206" s="375"/>
      <c r="E206" s="374"/>
      <c r="F206" s="375"/>
      <c r="G206" s="375"/>
      <c r="H206" s="375"/>
      <c r="I206" s="376"/>
      <c r="J206" s="375"/>
      <c r="K206" s="385"/>
      <c r="L206" s="17"/>
      <c r="M206" s="17"/>
    </row>
    <row r="207" spans="1:13" ht="23.1" customHeight="1">
      <c r="A207" s="1920"/>
      <c r="B207" s="1921"/>
      <c r="C207" s="1921"/>
      <c r="D207" s="1921"/>
      <c r="E207" s="369"/>
      <c r="F207" s="370"/>
      <c r="G207" s="370"/>
      <c r="H207" s="370"/>
      <c r="I207" s="371"/>
      <c r="J207" s="370"/>
      <c r="K207" s="386"/>
      <c r="L207" s="17"/>
      <c r="M207" s="17"/>
    </row>
    <row r="208" spans="1:13" ht="23.1" customHeight="1">
      <c r="A208" s="372"/>
      <c r="B208" s="17"/>
      <c r="C208" s="17"/>
      <c r="D208" s="17"/>
      <c r="E208" s="372"/>
      <c r="F208" s="17"/>
      <c r="G208" s="17"/>
      <c r="H208" s="17"/>
      <c r="I208" s="373"/>
      <c r="J208" s="17"/>
      <c r="K208" s="384"/>
      <c r="L208" s="17"/>
      <c r="M208" s="17"/>
    </row>
    <row r="209" spans="1:13" ht="23.1" customHeight="1">
      <c r="A209" s="372"/>
      <c r="B209" s="17"/>
      <c r="C209" s="17"/>
      <c r="D209" s="17"/>
      <c r="E209" s="372"/>
      <c r="F209" s="17"/>
      <c r="G209" s="17"/>
      <c r="H209" s="17"/>
      <c r="I209" s="373"/>
      <c r="J209" s="17"/>
      <c r="K209" s="384"/>
      <c r="L209" s="17"/>
      <c r="M209" s="17"/>
    </row>
    <row r="210" spans="1:13" ht="23.1" customHeight="1">
      <c r="A210" s="374"/>
      <c r="B210" s="375"/>
      <c r="C210" s="375"/>
      <c r="D210" s="375"/>
      <c r="E210" s="374"/>
      <c r="F210" s="375"/>
      <c r="G210" s="375"/>
      <c r="H210" s="375"/>
      <c r="I210" s="376"/>
      <c r="J210" s="375"/>
      <c r="K210" s="385"/>
      <c r="L210" s="17"/>
      <c r="M210" s="17"/>
    </row>
    <row r="211" spans="1:13" ht="23.1" customHeight="1">
      <c r="A211" s="1922"/>
      <c r="B211" s="1923"/>
      <c r="C211" s="1923"/>
      <c r="D211" s="1923"/>
      <c r="E211" s="369"/>
      <c r="F211" s="370"/>
      <c r="G211" s="370"/>
      <c r="H211" s="370"/>
      <c r="I211" s="371"/>
      <c r="J211" s="370"/>
      <c r="K211" s="386"/>
      <c r="L211" s="17"/>
      <c r="M211" s="17"/>
    </row>
    <row r="212" spans="1:13" ht="23.1" customHeight="1">
      <c r="A212" s="372"/>
      <c r="B212" s="17"/>
      <c r="C212" s="17"/>
      <c r="D212" s="17"/>
      <c r="E212" s="372"/>
      <c r="F212" s="17"/>
      <c r="G212" s="17"/>
      <c r="H212" s="17"/>
      <c r="I212" s="373"/>
      <c r="J212" s="17"/>
      <c r="K212" s="384"/>
      <c r="L212" s="17"/>
      <c r="M212" s="17"/>
    </row>
    <row r="213" spans="1:13" ht="23.1" customHeight="1">
      <c r="A213" s="374"/>
      <c r="B213" s="375"/>
      <c r="C213" s="375"/>
      <c r="D213" s="375"/>
      <c r="E213" s="374"/>
      <c r="F213" s="375"/>
      <c r="G213" s="375"/>
      <c r="H213" s="375"/>
      <c r="I213" s="376"/>
      <c r="J213" s="375"/>
      <c r="K213" s="385"/>
      <c r="L213" s="17"/>
      <c r="M213" s="17"/>
    </row>
    <row r="214" spans="1:13" ht="23.1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</row>
    <row r="215" spans="1:13" ht="23.1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</row>
    <row r="216" spans="1:13" ht="23.1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</row>
    <row r="217" spans="1:13" ht="23.1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</row>
    <row r="218" spans="1:13" ht="23.1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</row>
    <row r="219" spans="1:13" ht="23.1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</row>
    <row r="220" spans="1:13" ht="23.1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</row>
    <row r="221" spans="1:13" ht="23.1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</row>
    <row r="222" spans="1:13" ht="23.1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</row>
    <row r="223" spans="1:13" ht="23.1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</row>
    <row r="224" spans="1:13" ht="23.1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</row>
    <row r="225" spans="1:13" ht="23.1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</row>
    <row r="226" spans="1:13" ht="23.1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</row>
    <row r="227" spans="1:13" ht="23.1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</row>
    <row r="228" spans="1:13" ht="23.1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</row>
    <row r="229" spans="1:13" ht="23.1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</row>
    <row r="230" spans="1:13" ht="23.1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</row>
    <row r="231" spans="1:13" ht="23.1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</row>
    <row r="232" spans="1:13" ht="23.1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</row>
    <row r="233" spans="1:13" ht="23.1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</row>
    <row r="234" spans="1:13" ht="23.1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</row>
    <row r="235" spans="1:13" ht="23.1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</row>
    <row r="236" spans="1:13" ht="23.1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</row>
    <row r="237" spans="1:13" ht="23.1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</row>
    <row r="238" spans="1:13" ht="23.1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</row>
    <row r="239" spans="1:13" ht="23.1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</row>
    <row r="240" spans="1:13" ht="23.1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</row>
    <row r="241" spans="1:13" ht="23.1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</row>
    <row r="242" spans="1:13" ht="23.1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</row>
    <row r="243" spans="1:13" ht="23.1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</row>
    <row r="244" spans="1:13" ht="23.1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</row>
    <row r="245" spans="1:13" ht="23.1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</row>
    <row r="246" spans="1:13" ht="23.1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</row>
    <row r="247" spans="1:13" ht="23.1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</row>
    <row r="248" spans="1:13" ht="23.1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</row>
    <row r="249" spans="1:13" ht="23.1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</row>
    <row r="250" spans="1:13" ht="23.1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</row>
    <row r="251" spans="1:13" ht="23.1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</row>
    <row r="252" spans="1:13" ht="23.1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</row>
    <row r="253" spans="1:13" ht="23.1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</row>
    <row r="254" spans="1:13" ht="23.1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</row>
    <row r="255" spans="1:13" ht="23.1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</row>
    <row r="256" spans="1:13" ht="23.1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</row>
    <row r="257" spans="1:13" ht="23.1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</row>
    <row r="258" spans="1:13" ht="23.1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</row>
    <row r="259" spans="1:13" ht="23.1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</row>
    <row r="260" spans="1:13" ht="23.1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</row>
    <row r="261" spans="1:13" ht="23.1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</row>
    <row r="262" spans="1:13" ht="23.1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</row>
    <row r="263" spans="1:13" ht="23.1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</row>
    <row r="264" spans="1:13" ht="23.1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</row>
    <row r="265" spans="1:13" ht="23.1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</row>
    <row r="266" spans="1:13" ht="23.1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</row>
    <row r="267" spans="1:13" ht="23.1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</row>
    <row r="268" spans="1:13" ht="23.1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</row>
    <row r="269" spans="1:13" ht="23.1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</row>
    <row r="270" spans="1:13" ht="23.1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</row>
    <row r="271" spans="1:13" ht="23.1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</row>
    <row r="272" spans="1:13" ht="23.1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</row>
    <row r="273" spans="1:13" ht="23.1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</row>
    <row r="274" spans="1:13" ht="23.1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</row>
    <row r="275" spans="1:13" ht="23.1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</row>
    <row r="276" spans="1:13" ht="23.1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</row>
    <row r="277" spans="1:13" ht="23.1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</row>
    <row r="278" spans="1:13" ht="23.1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</row>
    <row r="279" spans="1:13" ht="23.1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</row>
    <row r="280" spans="1:13" ht="23.1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</row>
    <row r="281" spans="1:13" ht="23.1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</row>
    <row r="282" spans="1:13" ht="23.1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</row>
    <row r="283" spans="1:13" ht="23.1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</row>
    <row r="284" spans="1:13" ht="23.1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</row>
    <row r="285" spans="1:13" ht="23.1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</row>
    <row r="286" spans="1:13" ht="23.1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</row>
    <row r="287" spans="1:13" ht="23.1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</row>
    <row r="288" spans="1:13" ht="23.1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</row>
    <row r="289" spans="1:13" ht="23.1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</row>
    <row r="290" spans="1:13" ht="23.1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</row>
    <row r="291" spans="1:13" ht="23.1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</row>
    <row r="292" spans="1:13" ht="23.1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</row>
    <row r="293" spans="1:13" ht="23.1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</row>
    <row r="294" spans="1:13" ht="23.1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</row>
    <row r="295" spans="1:13" ht="23.1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</row>
    <row r="296" spans="1:13" ht="23.1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</row>
    <row r="297" spans="1:13" ht="23.1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</row>
    <row r="298" spans="1:13" ht="23.1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</row>
    <row r="299" spans="1:13" ht="23.1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</row>
    <row r="300" spans="1:13" ht="23.1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</row>
    <row r="301" spans="1:13" ht="23.1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</row>
    <row r="302" spans="1:13" ht="23.1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</row>
    <row r="303" spans="1:13" ht="23.1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</row>
    <row r="304" spans="1:13" ht="23.1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</row>
    <row r="305" spans="1:13" ht="23.1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</row>
    <row r="306" spans="1:13" ht="23.1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</row>
    <row r="307" spans="1:13" ht="23.1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</row>
    <row r="308" spans="1:13" ht="23.1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</row>
    <row r="309" spans="1:13" ht="23.1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</row>
    <row r="310" spans="1:13" ht="23.1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</row>
    <row r="311" spans="1:13" ht="23.1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</row>
    <row r="312" spans="1:13" ht="23.1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</row>
    <row r="313" spans="1:13" ht="23.1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</row>
    <row r="314" spans="1:13" ht="23.1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</row>
    <row r="315" spans="1:13" ht="23.1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</row>
    <row r="316" spans="1:13" ht="23.1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</row>
    <row r="317" spans="1:13" ht="23.1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</row>
    <row r="318" spans="1:13" ht="23.1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</row>
    <row r="319" spans="1:13" ht="23.1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</row>
    <row r="320" spans="1:13" ht="23.1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</row>
    <row r="321" spans="1:13" ht="23.1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</row>
    <row r="322" spans="1:13" ht="23.1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</row>
    <row r="323" spans="1:13" ht="23.1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</row>
    <row r="324" spans="1:13" ht="23.1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</row>
    <row r="325" spans="1:13" ht="23.1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</row>
    <row r="326" spans="1:13" ht="23.1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</row>
    <row r="327" spans="1:13" ht="23.1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</row>
    <row r="328" spans="1:13" ht="23.1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</row>
    <row r="329" spans="1:13" ht="23.1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</row>
    <row r="330" spans="1:13" ht="23.1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</row>
    <row r="331" spans="1:13" ht="23.1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</row>
    <row r="332" spans="1:13" ht="23.1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</row>
    <row r="333" spans="1:13" ht="23.1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</row>
    <row r="334" spans="1:13" ht="23.1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</row>
    <row r="335" spans="1:13" ht="23.1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</row>
    <row r="336" spans="1:13" ht="23.1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</row>
    <row r="337" spans="1:13" ht="23.1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</row>
    <row r="338" spans="1:13" ht="23.1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</row>
    <row r="339" spans="1:13" ht="23.1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</row>
    <row r="340" spans="1:13" ht="23.1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</row>
    <row r="341" spans="1:13" ht="23.1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</row>
    <row r="342" spans="1:13" ht="23.1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</row>
    <row r="343" spans="1:13" ht="23.1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</row>
    <row r="344" spans="1:13" ht="23.1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</row>
    <row r="345" spans="1:13" ht="23.1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</row>
    <row r="346" spans="1:13" ht="23.1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</row>
    <row r="347" spans="1:13" ht="23.1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</row>
    <row r="348" spans="1:13" ht="23.1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</row>
    <row r="349" spans="1:13" ht="23.1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</row>
    <row r="350" spans="1:13" ht="23.1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</row>
    <row r="351" spans="1:13" ht="23.1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</row>
    <row r="352" spans="1:13" ht="23.1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</row>
    <row r="353" spans="1:13" ht="23.1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</row>
    <row r="354" spans="1:13" ht="23.1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</row>
    <row r="355" spans="1:13" ht="23.1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</row>
    <row r="356" spans="1:13" ht="23.1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</row>
    <row r="357" spans="1:13" ht="23.1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</row>
    <row r="358" spans="1:13" ht="23.1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</row>
    <row r="359" spans="1:13" ht="23.1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</row>
    <row r="360" spans="1:13" ht="23.1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</row>
    <row r="361" spans="1:13" ht="23.1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</row>
    <row r="362" spans="1:13" ht="23.1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</row>
    <row r="363" spans="1:13" ht="23.1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</row>
    <row r="364" spans="1:13" ht="23.1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</row>
    <row r="365" spans="1:13" ht="23.1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</row>
    <row r="366" spans="1:13" ht="23.1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</row>
    <row r="367" spans="1:13" ht="23.1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</row>
    <row r="368" spans="1:13" ht="23.1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</row>
    <row r="369" spans="1:13" ht="23.1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</row>
    <row r="370" spans="1:13" ht="23.1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</row>
    <row r="371" spans="1:13" ht="23.1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</row>
    <row r="372" spans="1:13" ht="23.1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</row>
    <row r="373" spans="1:13" ht="23.1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</row>
    <row r="374" spans="1:13" ht="23.1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</row>
    <row r="375" spans="1:13" ht="23.1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</row>
    <row r="376" spans="1:13" ht="23.1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</row>
    <row r="377" spans="1:13" ht="23.1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</row>
    <row r="378" spans="1:13" ht="23.1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</row>
    <row r="379" spans="1:13" ht="23.1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</row>
    <row r="380" spans="1:13" ht="23.1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</row>
    <row r="381" spans="1:13" ht="23.1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</row>
    <row r="382" spans="1:13" ht="23.1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</row>
    <row r="383" spans="1:13" ht="23.1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</row>
    <row r="384" spans="1:13" ht="23.1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</row>
    <row r="385" spans="1:13" ht="23.1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</row>
    <row r="386" spans="1:13" ht="23.1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</row>
    <row r="387" spans="1:13" ht="23.1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</row>
    <row r="388" spans="1:13" ht="23.1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</row>
    <row r="389" spans="1:13" ht="23.1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</row>
    <row r="390" spans="1:13" ht="23.1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</row>
    <row r="391" spans="1:13" ht="23.1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</row>
    <row r="392" spans="1:13" ht="23.1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</row>
    <row r="393" spans="1:13" ht="23.1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</row>
    <row r="394" spans="1:13" ht="23.1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</row>
    <row r="395" spans="1:13" ht="23.1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</row>
    <row r="396" spans="1:13" ht="23.1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</row>
    <row r="397" spans="1:13" ht="23.1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</row>
    <row r="398" spans="1:13" ht="23.1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</row>
    <row r="399" spans="1:13" ht="23.1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</row>
    <row r="400" spans="1:13" ht="23.1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</row>
    <row r="401" spans="1:13" ht="23.1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</row>
    <row r="402" spans="1:13" ht="23.1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</row>
    <row r="403" spans="1:13" ht="23.1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</row>
    <row r="404" spans="1:13" ht="23.1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</row>
    <row r="405" spans="1:13" ht="23.1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</row>
    <row r="406" spans="1:13" ht="23.1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</row>
    <row r="407" spans="1:13" ht="23.1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</row>
    <row r="408" spans="1:13" ht="23.1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</row>
    <row r="409" spans="1:13" ht="23.1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</row>
    <row r="410" spans="1:13" ht="23.1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</row>
    <row r="411" spans="1:13" ht="23.1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</row>
    <row r="412" spans="1:13" ht="23.1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</row>
    <row r="413" spans="1:13" ht="23.1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</row>
    <row r="414" spans="1:13" ht="23.1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</row>
    <row r="415" spans="1:13" ht="23.1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</row>
    <row r="416" spans="1:13" ht="23.1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</row>
    <row r="417" spans="1:13" ht="23.1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</row>
    <row r="418" spans="1:13" ht="23.1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</row>
    <row r="419" spans="1:13" ht="23.1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</row>
    <row r="420" spans="1:13" ht="23.1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</row>
    <row r="421" spans="1:13" ht="23.1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</row>
    <row r="422" spans="1:13" ht="23.1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</row>
    <row r="423" spans="1:13" ht="23.1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</row>
    <row r="424" spans="1:13" ht="23.1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</row>
    <row r="425" spans="1:13" ht="23.1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</row>
    <row r="426" spans="1:13" ht="23.1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</row>
    <row r="427" spans="1:13" ht="23.1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</row>
    <row r="428" spans="1:13" ht="23.1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</row>
    <row r="429" spans="1:13" ht="23.1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</row>
    <row r="430" spans="1:13" ht="23.1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</row>
    <row r="431" spans="1:13" ht="23.1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</row>
    <row r="432" spans="1:13" ht="23.1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</row>
    <row r="433" spans="1:13" ht="23.1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</row>
    <row r="434" spans="1:13" ht="23.1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</row>
    <row r="435" spans="1:13" ht="23.1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</row>
    <row r="436" spans="1:13" ht="23.1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</row>
    <row r="437" spans="1:13" ht="23.1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</row>
    <row r="438" spans="1:13" ht="23.1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</row>
    <row r="439" spans="1:13" ht="23.1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</row>
    <row r="440" spans="1:13" ht="23.1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</row>
    <row r="441" spans="1:13" ht="23.1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</row>
    <row r="442" spans="1:13" ht="23.1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</row>
    <row r="443" spans="1:13" ht="23.1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</row>
    <row r="444" spans="1:13" ht="23.1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</row>
    <row r="445" spans="1:13" ht="23.1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</row>
    <row r="446" spans="1:13" ht="23.1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</row>
    <row r="447" spans="1:13" ht="23.1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</row>
    <row r="448" spans="1:13" ht="23.1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</row>
    <row r="449" spans="1:13" ht="23.1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</row>
    <row r="450" spans="1:13" ht="23.1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</row>
    <row r="451" spans="1:13" ht="23.1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</row>
    <row r="452" spans="1:13" ht="23.1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</row>
    <row r="453" spans="1:13" ht="23.1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</row>
    <row r="454" spans="1:13" ht="23.1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</row>
    <row r="455" spans="1:13" ht="23.1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</row>
    <row r="456" spans="1:13" ht="23.1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</row>
    <row r="457" spans="1:13" ht="23.1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</row>
    <row r="458" spans="1:13" ht="23.1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</row>
    <row r="459" spans="1:13" ht="23.1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</row>
    <row r="460" spans="1:13" ht="23.1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</row>
    <row r="461" spans="1:13" ht="23.1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</row>
    <row r="462" spans="1:13" ht="23.1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</row>
    <row r="463" spans="1:13" ht="23.1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</row>
    <row r="464" spans="1:13" ht="23.1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</row>
    <row r="465" spans="1:13" ht="23.1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</row>
    <row r="466" spans="1:13" ht="23.1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</row>
    <row r="467" spans="1:13" ht="23.1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</row>
    <row r="468" spans="1:13" ht="23.1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</row>
    <row r="469" spans="1:13" ht="23.1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</row>
    <row r="470" spans="1:13" ht="23.1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</row>
    <row r="471" spans="1:13" ht="23.1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</row>
    <row r="472" spans="1:13" ht="23.1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</row>
    <row r="473" spans="1:13" ht="23.1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</row>
    <row r="474" spans="1:13" ht="23.1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</row>
    <row r="475" spans="1:13" ht="23.1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</row>
    <row r="476" spans="1:13" ht="23.1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</row>
    <row r="477" spans="1:13" ht="23.1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</row>
    <row r="478" spans="1:13" ht="23.1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</row>
    <row r="479" spans="1:13" ht="23.1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</row>
    <row r="480" spans="1:13" ht="23.1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</row>
    <row r="481" spans="1:13" ht="23.1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</row>
    <row r="482" spans="1:13" ht="23.1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</row>
    <row r="483" spans="1:13" ht="23.1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</row>
    <row r="484" spans="1:13" ht="23.1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</row>
    <row r="485" spans="1:13" ht="23.1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</row>
    <row r="486" spans="1:13" ht="23.1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</row>
    <row r="487" spans="1:13" ht="23.1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</row>
    <row r="488" spans="1:13" ht="23.1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</row>
    <row r="489" spans="1:13" ht="23.1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</row>
    <row r="490" spans="1:13" ht="23.1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</row>
    <row r="491" spans="1:13" ht="23.1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</row>
    <row r="492" spans="1:13" ht="23.1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</row>
    <row r="493" spans="1:13" ht="23.1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</row>
    <row r="494" spans="1:13" ht="23.1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</row>
    <row r="495" spans="1:13" ht="23.1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</row>
    <row r="496" spans="1:13" ht="23.1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</row>
    <row r="497" spans="1:13" ht="23.1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</row>
    <row r="498" spans="1:13" ht="23.1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</row>
    <row r="499" spans="1:13" ht="23.1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</row>
    <row r="500" spans="1:13" ht="23.1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</row>
    <row r="501" spans="1:13" ht="23.1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</row>
    <row r="502" spans="1:13" ht="23.1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</row>
    <row r="503" spans="1:13" ht="23.1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</row>
    <row r="504" spans="1:13" ht="23.1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</row>
    <row r="505" spans="1:13" ht="23.1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</row>
    <row r="506" spans="1:13" ht="23.1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</row>
    <row r="507" spans="1:13" ht="23.1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</row>
    <row r="508" spans="1:13" ht="23.1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</row>
    <row r="509" spans="1:13" ht="23.1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</row>
    <row r="510" spans="1:13" ht="23.1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</row>
    <row r="511" spans="1:13" ht="23.1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</row>
    <row r="512" spans="1:13" ht="23.1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</row>
    <row r="513" spans="1:13" ht="23.1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</row>
    <row r="514" spans="1:13" ht="23.1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</row>
    <row r="515" spans="1:13" ht="23.1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</row>
    <row r="516" spans="1:13" ht="23.1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</row>
    <row r="517" spans="1:13" ht="23.1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</row>
    <row r="518" spans="1:13" ht="23.1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</row>
    <row r="519" spans="1:13" ht="23.1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</row>
  </sheetData>
  <mergeCells count="54">
    <mergeCell ref="E175:I175"/>
    <mergeCell ref="E178:I178"/>
    <mergeCell ref="A201:D201"/>
    <mergeCell ref="E136:I136"/>
    <mergeCell ref="E172:I172"/>
    <mergeCell ref="E164:I164"/>
    <mergeCell ref="E165:I165"/>
    <mergeCell ref="E170:I170"/>
    <mergeCell ref="E148:I148"/>
    <mergeCell ref="E137:I137"/>
    <mergeCell ref="E138:I138"/>
    <mergeCell ref="E201:I201"/>
    <mergeCell ref="A196:D196"/>
    <mergeCell ref="E196:I196"/>
    <mergeCell ref="A132:K132"/>
    <mergeCell ref="A133:K133"/>
    <mergeCell ref="A135:D135"/>
    <mergeCell ref="E135:I135"/>
    <mergeCell ref="A116:J116"/>
    <mergeCell ref="A115:J115"/>
    <mergeCell ref="A107:J107"/>
    <mergeCell ref="A108:J108"/>
    <mergeCell ref="A112:J112"/>
    <mergeCell ref="A113:J113"/>
    <mergeCell ref="A111:J111"/>
    <mergeCell ref="A114:J114"/>
    <mergeCell ref="A110:J110"/>
    <mergeCell ref="A106:J106"/>
    <mergeCell ref="A109:J109"/>
    <mergeCell ref="A100:K100"/>
    <mergeCell ref="A102:J102"/>
    <mergeCell ref="A103:J103"/>
    <mergeCell ref="A104:J104"/>
    <mergeCell ref="C69:K69"/>
    <mergeCell ref="C70:K70"/>
    <mergeCell ref="C71:K71"/>
    <mergeCell ref="C72:K72"/>
    <mergeCell ref="A105:J105"/>
    <mergeCell ref="A1:J1"/>
    <mergeCell ref="A2:J2"/>
    <mergeCell ref="A207:D207"/>
    <mergeCell ref="A211:D211"/>
    <mergeCell ref="B55:K55"/>
    <mergeCell ref="A56:K56"/>
    <mergeCell ref="C57:K57"/>
    <mergeCell ref="C58:K58"/>
    <mergeCell ref="C60:K60"/>
    <mergeCell ref="C61:K61"/>
    <mergeCell ref="C62:K62"/>
    <mergeCell ref="C66:K66"/>
    <mergeCell ref="C74:K74"/>
    <mergeCell ref="C79:K79"/>
    <mergeCell ref="C78:K78"/>
    <mergeCell ref="C68:K68"/>
  </mergeCells>
  <pageMargins left="0.9" right="0.15748031496062992" top="0.74803149606299213" bottom="0.55118110236220474" header="0.31496062992125984" footer="0.31496062992125984"/>
  <pageSetup paperSize="9" orientation="portrait" horizontalDpi="4294967293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3"/>
  <sheetViews>
    <sheetView workbookViewId="0">
      <selection activeCell="E2" sqref="E2"/>
    </sheetView>
  </sheetViews>
  <sheetFormatPr defaultRowHeight="21.75"/>
  <cols>
    <col min="1" max="14" width="9" style="420"/>
  </cols>
  <sheetData>
    <row r="2" spans="1:11" ht="42">
      <c r="E2" s="423" t="s">
        <v>1564</v>
      </c>
      <c r="F2" s="422"/>
      <c r="G2" s="422"/>
    </row>
    <row r="3" spans="1:11" ht="39.75">
      <c r="A3" s="421"/>
      <c r="B3" s="421"/>
      <c r="C3" s="421"/>
      <c r="D3" s="421"/>
      <c r="E3" s="421"/>
      <c r="F3" s="421"/>
      <c r="G3" s="421"/>
      <c r="H3" s="421"/>
      <c r="I3" s="421"/>
      <c r="J3" s="421"/>
      <c r="K3" s="421"/>
    </row>
    <row r="4" spans="1:11" ht="39.75">
      <c r="A4" s="421"/>
      <c r="B4" s="421"/>
      <c r="C4" s="421"/>
      <c r="D4" s="421"/>
      <c r="E4" s="421"/>
      <c r="F4" s="421"/>
      <c r="G4" s="421"/>
      <c r="H4" s="421"/>
      <c r="I4" s="421"/>
      <c r="J4" s="421"/>
      <c r="K4" s="421"/>
    </row>
    <row r="5" spans="1:11" ht="39.75">
      <c r="A5" s="421"/>
      <c r="B5" s="421"/>
      <c r="C5" s="421"/>
      <c r="D5" s="421"/>
      <c r="E5" s="421"/>
      <c r="F5" s="421"/>
      <c r="G5" s="421"/>
      <c r="H5" s="421"/>
      <c r="I5" s="421"/>
      <c r="J5" s="421"/>
      <c r="K5" s="421"/>
    </row>
    <row r="6" spans="1:11" ht="39.75">
      <c r="A6" s="421"/>
      <c r="B6" s="421"/>
      <c r="C6" s="421"/>
      <c r="D6" s="421"/>
      <c r="E6" s="421"/>
      <c r="F6" s="421"/>
      <c r="G6" s="421"/>
      <c r="H6" s="421"/>
      <c r="I6" s="421"/>
      <c r="J6" s="421"/>
      <c r="K6" s="421"/>
    </row>
    <row r="9" spans="1:11" ht="39.75">
      <c r="E9" s="1941"/>
      <c r="F9" s="1942"/>
      <c r="G9" s="1942"/>
    </row>
    <row r="10" spans="1:11" ht="54">
      <c r="A10" s="424" t="s">
        <v>1565</v>
      </c>
    </row>
    <row r="12" spans="1:11" ht="54">
      <c r="C12" s="424"/>
      <c r="D12" s="424"/>
      <c r="E12" s="424"/>
      <c r="F12" s="424"/>
      <c r="G12" s="424"/>
      <c r="H12" s="424"/>
      <c r="I12" s="424"/>
      <c r="J12" s="424"/>
    </row>
    <row r="18" spans="1:12" ht="45">
      <c r="C18" s="425" t="s">
        <v>273</v>
      </c>
    </row>
    <row r="20" spans="1:12" ht="45">
      <c r="A20" s="425" t="s">
        <v>1566</v>
      </c>
      <c r="D20" s="425"/>
      <c r="E20" s="425"/>
      <c r="F20" s="425"/>
      <c r="G20" s="425"/>
      <c r="H20" s="425"/>
      <c r="I20" s="425"/>
      <c r="J20" s="425"/>
      <c r="K20" s="425"/>
      <c r="L20" s="425"/>
    </row>
    <row r="23" spans="1:12" ht="45">
      <c r="B23" s="425"/>
      <c r="C23" s="425"/>
      <c r="D23" s="425"/>
      <c r="E23" s="425"/>
      <c r="F23" s="425"/>
      <c r="G23" s="425"/>
      <c r="H23" s="425"/>
      <c r="I23" s="425"/>
      <c r="J23" s="425"/>
      <c r="K23" s="425"/>
    </row>
  </sheetData>
  <mergeCells count="1">
    <mergeCell ref="E9:G9"/>
  </mergeCells>
  <pageMargins left="0.7" right="0.7" top="0.75" bottom="0.75" header="0.3" footer="0.3"/>
  <pageSetup paperSize="9" orientation="portrait" horizontalDpi="4294967293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"/>
  <sheetViews>
    <sheetView topLeftCell="A7" workbookViewId="0">
      <selection activeCell="H22" sqref="H22"/>
    </sheetView>
  </sheetViews>
  <sheetFormatPr defaultColWidth="9" defaultRowHeight="21.75"/>
  <cols>
    <col min="1" max="14" width="9" style="420"/>
    <col min="15" max="16384" width="9" style="176"/>
  </cols>
  <sheetData>
    <row r="2" spans="1:11" ht="42">
      <c r="E2" s="423"/>
      <c r="F2" s="422"/>
      <c r="G2" s="422"/>
    </row>
    <row r="3" spans="1:11" ht="39.75">
      <c r="A3" s="421"/>
      <c r="B3" s="421"/>
      <c r="C3" s="421"/>
      <c r="D3" s="421"/>
      <c r="E3" s="421"/>
      <c r="F3" s="421"/>
      <c r="G3" s="421"/>
      <c r="H3" s="421"/>
      <c r="I3" s="421"/>
      <c r="J3" s="421"/>
      <c r="K3" s="421"/>
    </row>
    <row r="4" spans="1:11" ht="39.75">
      <c r="A4" s="421"/>
      <c r="B4" s="421"/>
      <c r="C4" s="421"/>
      <c r="D4" s="421"/>
      <c r="E4" s="421"/>
      <c r="F4" s="421"/>
      <c r="G4" s="421"/>
      <c r="H4" s="421"/>
      <c r="I4" s="421"/>
      <c r="J4" s="421"/>
      <c r="K4" s="421"/>
    </row>
    <row r="5" spans="1:11" ht="39.75">
      <c r="A5" s="421"/>
      <c r="B5" s="421"/>
      <c r="C5" s="421"/>
      <c r="D5" s="421"/>
      <c r="E5" s="421"/>
      <c r="F5" s="421"/>
      <c r="G5" s="421"/>
      <c r="H5" s="421"/>
      <c r="I5" s="421"/>
      <c r="J5" s="421"/>
      <c r="K5" s="421"/>
    </row>
    <row r="6" spans="1:11" ht="54">
      <c r="A6" s="424" t="s">
        <v>3606</v>
      </c>
      <c r="B6" s="421"/>
      <c r="C6" s="421"/>
      <c r="D6" s="421"/>
      <c r="E6" s="421"/>
      <c r="F6" s="421"/>
      <c r="G6" s="421"/>
      <c r="H6" s="421"/>
      <c r="I6" s="421"/>
      <c r="J6" s="421"/>
      <c r="K6" s="421"/>
    </row>
    <row r="9" spans="1:11" ht="39.75">
      <c r="E9" s="1941"/>
      <c r="F9" s="1942"/>
      <c r="G9" s="1942"/>
    </row>
    <row r="10" spans="1:11">
      <c r="A10" s="176"/>
    </row>
    <row r="12" spans="1:11" ht="54">
      <c r="C12" s="424"/>
      <c r="D12" s="424"/>
      <c r="E12" s="424"/>
      <c r="F12" s="424"/>
      <c r="G12" s="424"/>
      <c r="H12" s="424"/>
      <c r="I12" s="424"/>
      <c r="J12" s="424"/>
    </row>
    <row r="21" spans="1:12">
      <c r="C21" s="176"/>
    </row>
    <row r="22" spans="1:12" ht="45">
      <c r="C22" s="425" t="s">
        <v>273</v>
      </c>
    </row>
    <row r="23" spans="1:12" ht="45">
      <c r="A23" s="425" t="s">
        <v>1566</v>
      </c>
      <c r="D23" s="425"/>
      <c r="E23" s="425"/>
      <c r="F23" s="425"/>
      <c r="G23" s="425"/>
      <c r="H23" s="425"/>
      <c r="I23" s="425"/>
      <c r="J23" s="425"/>
      <c r="K23" s="425"/>
      <c r="L23" s="425"/>
    </row>
    <row r="26" spans="1:12" ht="45">
      <c r="B26" s="425"/>
      <c r="C26" s="425"/>
      <c r="D26" s="425"/>
      <c r="E26" s="425"/>
      <c r="F26" s="425"/>
      <c r="G26" s="425"/>
      <c r="H26" s="425"/>
      <c r="I26" s="425"/>
      <c r="J26" s="425"/>
      <c r="K26" s="425"/>
    </row>
  </sheetData>
  <mergeCells count="1">
    <mergeCell ref="E9:G9"/>
  </mergeCells>
  <pageMargins left="0.7" right="0.7" top="0.75" bottom="0.75" header="0.3" footer="0.3"/>
  <pageSetup paperSize="9" orientation="portrait" horizontalDpi="4294967293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workbookViewId="0">
      <selection sqref="A1:XFD172"/>
    </sheetView>
  </sheetViews>
  <sheetFormatPr defaultRowHeight="15"/>
  <sheetData>
    <row r="1" spans="1:13" s="178" customFormat="1" ht="24">
      <c r="A1" s="78">
        <v>17</v>
      </c>
      <c r="B1" s="145" t="s">
        <v>3162</v>
      </c>
      <c r="C1" s="187" t="s">
        <v>3166</v>
      </c>
      <c r="D1" s="234" t="s">
        <v>2271</v>
      </c>
      <c r="E1" s="161" t="s">
        <v>97</v>
      </c>
      <c r="F1" s="190">
        <v>7000</v>
      </c>
      <c r="G1" s="190">
        <v>7000</v>
      </c>
      <c r="H1" s="190">
        <v>7000</v>
      </c>
      <c r="I1" s="190">
        <v>7000</v>
      </c>
      <c r="J1" s="191" t="s">
        <v>820</v>
      </c>
      <c r="K1" s="247" t="s">
        <v>1899</v>
      </c>
      <c r="L1" s="1376" t="s">
        <v>841</v>
      </c>
      <c r="M1" s="197"/>
    </row>
    <row r="2" spans="1:13" s="178" customFormat="1" ht="24">
      <c r="A2" s="79"/>
      <c r="B2" s="684" t="s">
        <v>3163</v>
      </c>
      <c r="C2" s="195" t="s">
        <v>3160</v>
      </c>
      <c r="D2" s="69"/>
      <c r="E2" s="156"/>
      <c r="F2" s="205"/>
      <c r="G2" s="205"/>
      <c r="H2" s="205"/>
      <c r="I2" s="205"/>
      <c r="J2" s="197" t="s">
        <v>768</v>
      </c>
      <c r="K2" s="223" t="s">
        <v>3160</v>
      </c>
      <c r="L2" s="828" t="s">
        <v>842</v>
      </c>
      <c r="M2" s="49"/>
    </row>
    <row r="3" spans="1:13" s="178" customFormat="1" ht="24">
      <c r="A3" s="80"/>
      <c r="B3" s="94"/>
      <c r="C3" s="56" t="s">
        <v>2272</v>
      </c>
      <c r="D3" s="224"/>
      <c r="E3" s="143"/>
      <c r="F3" s="202"/>
      <c r="G3" s="202"/>
      <c r="H3" s="202"/>
      <c r="I3" s="202"/>
      <c r="J3" s="202"/>
      <c r="K3" s="94" t="s">
        <v>2273</v>
      </c>
      <c r="L3" s="826"/>
      <c r="M3" s="49"/>
    </row>
    <row r="4" spans="1:13" s="178" customFormat="1" ht="19.5" customHeight="1">
      <c r="A4" s="78">
        <v>18</v>
      </c>
      <c r="B4" s="145" t="s">
        <v>3164</v>
      </c>
      <c r="C4" s="55" t="s">
        <v>2274</v>
      </c>
      <c r="D4" s="234" t="s">
        <v>2271</v>
      </c>
      <c r="E4" s="156" t="s">
        <v>97</v>
      </c>
      <c r="F4" s="205">
        <v>6000</v>
      </c>
      <c r="G4" s="205">
        <v>6000</v>
      </c>
      <c r="H4" s="205">
        <v>6000</v>
      </c>
      <c r="I4" s="205">
        <v>6000</v>
      </c>
      <c r="J4" s="191" t="s">
        <v>820</v>
      </c>
      <c r="K4" s="250" t="s">
        <v>2275</v>
      </c>
      <c r="L4" s="1376" t="s">
        <v>841</v>
      </c>
      <c r="M4" s="49"/>
    </row>
    <row r="5" spans="1:13" s="178" customFormat="1" ht="24">
      <c r="A5" s="79"/>
      <c r="B5" s="59" t="s">
        <v>3165</v>
      </c>
      <c r="C5" s="55" t="s">
        <v>2276</v>
      </c>
      <c r="D5" s="222"/>
      <c r="E5" s="46"/>
      <c r="F5" s="197"/>
      <c r="G5" s="197"/>
      <c r="H5" s="197"/>
      <c r="I5" s="197"/>
      <c r="J5" s="197" t="s">
        <v>768</v>
      </c>
      <c r="K5" s="55" t="s">
        <v>2276</v>
      </c>
      <c r="L5" s="828" t="s">
        <v>842</v>
      </c>
      <c r="M5" s="197"/>
    </row>
    <row r="6" spans="1:13" s="178" customFormat="1" ht="24">
      <c r="A6" s="80"/>
      <c r="B6" s="94"/>
      <c r="C6" s="55"/>
      <c r="D6" s="222"/>
      <c r="E6" s="46"/>
      <c r="F6" s="197"/>
      <c r="G6" s="197"/>
      <c r="H6" s="197"/>
      <c r="I6" s="197"/>
      <c r="J6" s="202"/>
      <c r="K6" s="250"/>
      <c r="L6" s="826"/>
      <c r="M6" s="197"/>
    </row>
    <row r="7" spans="1:13" s="178" customFormat="1" ht="24">
      <c r="A7" s="78">
        <v>19</v>
      </c>
      <c r="B7" s="145" t="s">
        <v>3167</v>
      </c>
      <c r="C7" s="232" t="s">
        <v>2315</v>
      </c>
      <c r="D7" s="214" t="s">
        <v>2271</v>
      </c>
      <c r="E7" s="703" t="s">
        <v>97</v>
      </c>
      <c r="F7" s="168">
        <v>7000</v>
      </c>
      <c r="G7" s="168">
        <v>7000</v>
      </c>
      <c r="H7" s="168">
        <v>7000</v>
      </c>
      <c r="I7" s="168">
        <v>7000</v>
      </c>
      <c r="J7" s="191" t="s">
        <v>820</v>
      </c>
      <c r="K7" s="704" t="s">
        <v>2278</v>
      </c>
      <c r="L7" s="1376" t="s">
        <v>841</v>
      </c>
      <c r="M7" s="191"/>
    </row>
    <row r="8" spans="1:13" s="178" customFormat="1" ht="24">
      <c r="A8" s="79"/>
      <c r="B8" s="59" t="s">
        <v>3168</v>
      </c>
      <c r="C8" s="233" t="s">
        <v>3161</v>
      </c>
      <c r="D8" s="197"/>
      <c r="E8" s="755"/>
      <c r="F8" s="268"/>
      <c r="G8" s="268"/>
      <c r="H8" s="268"/>
      <c r="I8" s="268"/>
      <c r="J8" s="197" t="s">
        <v>768</v>
      </c>
      <c r="K8" s="233" t="s">
        <v>2279</v>
      </c>
      <c r="L8" s="828" t="s">
        <v>842</v>
      </c>
      <c r="M8" s="197"/>
    </row>
    <row r="9" spans="1:13" s="178" customFormat="1" ht="24">
      <c r="A9" s="182"/>
      <c r="B9" s="59"/>
      <c r="C9" s="233"/>
      <c r="D9" s="197"/>
      <c r="E9" s="755"/>
      <c r="F9" s="268"/>
      <c r="G9" s="268"/>
      <c r="H9" s="268"/>
      <c r="I9" s="268"/>
      <c r="J9" s="202"/>
      <c r="K9" s="705"/>
      <c r="L9" s="828"/>
      <c r="M9" s="197"/>
    </row>
    <row r="10" spans="1:13" s="178" customFormat="1" ht="24">
      <c r="A10" s="78">
        <v>20</v>
      </c>
      <c r="B10" s="145" t="s">
        <v>3169</v>
      </c>
      <c r="C10" s="230" t="s">
        <v>2274</v>
      </c>
      <c r="D10" s="188" t="s">
        <v>2280</v>
      </c>
      <c r="E10" s="161" t="s">
        <v>97</v>
      </c>
      <c r="F10" s="190">
        <v>5000</v>
      </c>
      <c r="G10" s="190">
        <v>5000</v>
      </c>
      <c r="H10" s="190">
        <v>5000</v>
      </c>
      <c r="I10" s="190">
        <v>5000</v>
      </c>
      <c r="J10" s="191" t="s">
        <v>820</v>
      </c>
      <c r="K10" s="667" t="s">
        <v>2275</v>
      </c>
      <c r="L10" s="584" t="s">
        <v>841</v>
      </c>
      <c r="M10" s="437"/>
    </row>
    <row r="11" spans="1:13" s="178" customFormat="1" ht="24">
      <c r="A11" s="182"/>
      <c r="B11" s="59" t="s">
        <v>3165</v>
      </c>
      <c r="C11" s="55" t="s">
        <v>2276</v>
      </c>
      <c r="D11" s="134"/>
      <c r="E11" s="637"/>
      <c r="F11" s="639"/>
      <c r="G11" s="639"/>
      <c r="H11" s="639"/>
      <c r="I11" s="639"/>
      <c r="J11" s="197" t="s">
        <v>768</v>
      </c>
      <c r="K11" s="55" t="s">
        <v>2276</v>
      </c>
      <c r="L11" s="815" t="s">
        <v>842</v>
      </c>
      <c r="M11" s="191"/>
    </row>
    <row r="12" spans="1:13" s="178" customFormat="1" ht="24">
      <c r="A12" s="184"/>
      <c r="B12" s="94"/>
      <c r="C12" s="56"/>
      <c r="D12" s="92"/>
      <c r="E12" s="1112"/>
      <c r="F12" s="437"/>
      <c r="G12" s="437"/>
      <c r="H12" s="437"/>
      <c r="I12" s="437"/>
      <c r="J12" s="202"/>
      <c r="K12" s="249"/>
      <c r="L12" s="149"/>
      <c r="M12" s="197"/>
    </row>
    <row r="13" spans="1:13" s="178" customFormat="1" ht="10.5" customHeight="1">
      <c r="A13" s="1358"/>
      <c r="B13" s="200"/>
      <c r="C13" s="222"/>
      <c r="D13" s="222"/>
      <c r="E13" s="599"/>
      <c r="F13" s="129"/>
      <c r="G13" s="129"/>
      <c r="H13" s="129"/>
      <c r="I13" s="129"/>
      <c r="J13" s="196"/>
      <c r="K13" s="1111"/>
      <c r="L13" s="813"/>
      <c r="M13" s="202"/>
    </row>
    <row r="14" spans="1:13" s="178" customFormat="1" ht="24">
      <c r="A14" s="1358"/>
      <c r="B14" s="200"/>
      <c r="C14" s="222"/>
      <c r="D14" s="222"/>
      <c r="E14" s="599"/>
      <c r="F14" s="129"/>
      <c r="G14" s="129"/>
      <c r="H14" s="129"/>
      <c r="I14" s="129"/>
      <c r="J14" s="196"/>
      <c r="K14" s="1111"/>
      <c r="L14" s="813"/>
      <c r="M14" s="202"/>
    </row>
    <row r="15" spans="1:13" s="178" customFormat="1" ht="24">
      <c r="A15" s="1358"/>
      <c r="B15" s="200"/>
      <c r="C15" s="222"/>
      <c r="D15" s="222"/>
      <c r="E15" s="599"/>
      <c r="F15" s="129"/>
      <c r="G15" s="129"/>
      <c r="H15" s="129"/>
      <c r="I15" s="129"/>
      <c r="J15" s="196"/>
      <c r="K15" s="1111"/>
      <c r="L15" s="813"/>
    </row>
    <row r="16" spans="1:13" s="178" customFormat="1" ht="24">
      <c r="A16" s="180"/>
      <c r="B16" s="179"/>
      <c r="C16" s="179"/>
      <c r="D16" s="180" t="s">
        <v>278</v>
      </c>
      <c r="E16" s="1884" t="s">
        <v>279</v>
      </c>
      <c r="F16" s="1885"/>
      <c r="G16" s="1885"/>
      <c r="H16" s="1885"/>
      <c r="I16" s="1886"/>
      <c r="J16" s="180" t="s">
        <v>281</v>
      </c>
      <c r="K16" s="180" t="s">
        <v>283</v>
      </c>
      <c r="L16" s="808" t="s">
        <v>285</v>
      </c>
    </row>
    <row r="17" spans="1:13" s="178" customFormat="1" ht="24">
      <c r="A17" s="182" t="s">
        <v>276</v>
      </c>
      <c r="B17" s="182" t="s">
        <v>95</v>
      </c>
      <c r="C17" s="182" t="s">
        <v>277</v>
      </c>
      <c r="D17" s="183" t="s">
        <v>286</v>
      </c>
      <c r="E17" s="180">
        <v>2561</v>
      </c>
      <c r="F17" s="180">
        <v>2562</v>
      </c>
      <c r="G17" s="180">
        <v>2563</v>
      </c>
      <c r="H17" s="180">
        <v>2564</v>
      </c>
      <c r="I17" s="180">
        <v>2565</v>
      </c>
      <c r="J17" s="182" t="s">
        <v>282</v>
      </c>
      <c r="K17" s="182" t="s">
        <v>284</v>
      </c>
      <c r="L17" s="809" t="s">
        <v>329</v>
      </c>
    </row>
    <row r="18" spans="1:13" s="178" customFormat="1" ht="24">
      <c r="A18" s="184"/>
      <c r="B18" s="184"/>
      <c r="C18" s="184"/>
      <c r="D18" s="184" t="s">
        <v>287</v>
      </c>
      <c r="E18" s="184" t="s">
        <v>280</v>
      </c>
      <c r="F18" s="184" t="s">
        <v>280</v>
      </c>
      <c r="G18" s="184" t="s">
        <v>280</v>
      </c>
      <c r="H18" s="184" t="s">
        <v>280</v>
      </c>
      <c r="I18" s="184" t="s">
        <v>280</v>
      </c>
      <c r="J18" s="184"/>
      <c r="K18" s="184"/>
      <c r="L18" s="810" t="s">
        <v>330</v>
      </c>
    </row>
    <row r="19" spans="1:13" s="178" customFormat="1" ht="21.75" customHeight="1">
      <c r="A19" s="78">
        <v>21</v>
      </c>
      <c r="B19" s="706" t="s">
        <v>3170</v>
      </c>
      <c r="C19" s="187" t="s">
        <v>2281</v>
      </c>
      <c r="D19" s="87" t="s">
        <v>2280</v>
      </c>
      <c r="E19" s="156" t="s">
        <v>97</v>
      </c>
      <c r="F19" s="205">
        <v>10000</v>
      </c>
      <c r="G19" s="205">
        <v>10000</v>
      </c>
      <c r="H19" s="205">
        <v>10000</v>
      </c>
      <c r="I19" s="205">
        <v>10000</v>
      </c>
      <c r="J19" s="191" t="s">
        <v>795</v>
      </c>
      <c r="K19" s="667" t="s">
        <v>2282</v>
      </c>
      <c r="L19" s="1376" t="s">
        <v>841</v>
      </c>
      <c r="M19" s="180"/>
    </row>
    <row r="20" spans="1:13" s="178" customFormat="1" ht="24">
      <c r="A20" s="79"/>
      <c r="B20" s="684" t="s">
        <v>3171</v>
      </c>
      <c r="C20" s="195" t="s">
        <v>2283</v>
      </c>
      <c r="D20" s="87"/>
      <c r="E20" s="156"/>
      <c r="F20" s="205"/>
      <c r="G20" s="205"/>
      <c r="H20" s="205"/>
      <c r="I20" s="205"/>
      <c r="J20" s="197" t="s">
        <v>2325</v>
      </c>
      <c r="K20" s="250" t="s">
        <v>3173</v>
      </c>
      <c r="L20" s="828"/>
      <c r="M20" s="182"/>
    </row>
    <row r="21" spans="1:13" s="178" customFormat="1" ht="24">
      <c r="A21" s="79"/>
      <c r="B21" s="684" t="s">
        <v>3172</v>
      </c>
      <c r="C21" s="195"/>
      <c r="D21" s="69"/>
      <c r="E21" s="156"/>
      <c r="F21" s="205"/>
      <c r="G21" s="205"/>
      <c r="H21" s="205"/>
      <c r="I21" s="205"/>
      <c r="J21" s="197"/>
      <c r="K21" s="250" t="s">
        <v>3174</v>
      </c>
      <c r="L21" s="828" t="s">
        <v>842</v>
      </c>
      <c r="M21" s="191"/>
    </row>
    <row r="22" spans="1:13" s="178" customFormat="1" ht="24.75" customHeight="1">
      <c r="A22" s="78">
        <v>22</v>
      </c>
      <c r="B22" s="707" t="s">
        <v>3177</v>
      </c>
      <c r="C22" s="214" t="s">
        <v>3175</v>
      </c>
      <c r="D22" s="220" t="s">
        <v>2280</v>
      </c>
      <c r="E22" s="161" t="s">
        <v>97</v>
      </c>
      <c r="F22" s="190">
        <v>5000</v>
      </c>
      <c r="G22" s="190">
        <v>5000</v>
      </c>
      <c r="H22" s="190">
        <v>5000</v>
      </c>
      <c r="I22" s="190">
        <v>5000</v>
      </c>
      <c r="J22" s="191" t="s">
        <v>820</v>
      </c>
      <c r="K22" s="214" t="s">
        <v>2284</v>
      </c>
      <c r="L22" s="584" t="s">
        <v>841</v>
      </c>
      <c r="M22" s="197"/>
    </row>
    <row r="23" spans="1:13" s="178" customFormat="1" ht="24">
      <c r="A23" s="79"/>
      <c r="B23" s="708" t="s">
        <v>3178</v>
      </c>
      <c r="C23" s="223" t="s">
        <v>3176</v>
      </c>
      <c r="D23" s="197"/>
      <c r="E23" s="156"/>
      <c r="F23" s="205"/>
      <c r="G23" s="205"/>
      <c r="H23" s="205"/>
      <c r="I23" s="205"/>
      <c r="J23" s="197" t="s">
        <v>768</v>
      </c>
      <c r="K23" s="223" t="s">
        <v>2285</v>
      </c>
      <c r="L23" s="815" t="s">
        <v>842</v>
      </c>
      <c r="M23" s="202"/>
    </row>
    <row r="24" spans="1:13" s="178" customFormat="1" ht="24">
      <c r="A24" s="80"/>
      <c r="B24" s="709"/>
      <c r="C24" s="218"/>
      <c r="D24" s="202"/>
      <c r="E24" s="582"/>
      <c r="F24" s="282"/>
      <c r="G24" s="282"/>
      <c r="H24" s="282"/>
      <c r="I24" s="282"/>
      <c r="J24" s="202"/>
      <c r="K24" s="218"/>
      <c r="L24" s="149"/>
      <c r="M24" s="191"/>
    </row>
    <row r="25" spans="1:13" s="178" customFormat="1" ht="24">
      <c r="A25" s="78">
        <v>23</v>
      </c>
      <c r="B25" s="145" t="s">
        <v>3179</v>
      </c>
      <c r="C25" s="187" t="s">
        <v>2286</v>
      </c>
      <c r="D25" s="230" t="s">
        <v>2287</v>
      </c>
      <c r="E25" s="161" t="s">
        <v>97</v>
      </c>
      <c r="F25" s="190">
        <v>7000</v>
      </c>
      <c r="G25" s="190">
        <v>7000</v>
      </c>
      <c r="H25" s="190">
        <v>7000</v>
      </c>
      <c r="I25" s="190">
        <v>7000</v>
      </c>
      <c r="J25" s="191" t="s">
        <v>820</v>
      </c>
      <c r="K25" s="247" t="s">
        <v>1899</v>
      </c>
      <c r="L25" s="1376" t="s">
        <v>841</v>
      </c>
      <c r="M25" s="197"/>
    </row>
    <row r="26" spans="1:13" s="178" customFormat="1" ht="24">
      <c r="A26" s="79"/>
      <c r="B26" s="684" t="s">
        <v>3163</v>
      </c>
      <c r="C26" s="195" t="s">
        <v>2288</v>
      </c>
      <c r="D26" s="197"/>
      <c r="E26" s="156"/>
      <c r="F26" s="205"/>
      <c r="G26" s="205"/>
      <c r="H26" s="205"/>
      <c r="I26" s="205"/>
      <c r="J26" s="197" t="s">
        <v>768</v>
      </c>
      <c r="K26" s="1057" t="s">
        <v>3160</v>
      </c>
      <c r="L26" s="828" t="s">
        <v>842</v>
      </c>
      <c r="M26" s="49"/>
    </row>
    <row r="27" spans="1:13" s="178" customFormat="1" ht="24">
      <c r="A27" s="80"/>
      <c r="B27" s="94"/>
      <c r="C27" s="56"/>
      <c r="D27" s="202"/>
      <c r="E27" s="582"/>
      <c r="F27" s="282"/>
      <c r="G27" s="282"/>
      <c r="H27" s="282"/>
      <c r="I27" s="282"/>
      <c r="J27" s="202"/>
      <c r="K27" s="206" t="s">
        <v>2273</v>
      </c>
      <c r="L27" s="828"/>
      <c r="M27" s="49"/>
    </row>
    <row r="28" spans="1:13" s="178" customFormat="1" ht="24">
      <c r="A28" s="78">
        <v>24</v>
      </c>
      <c r="B28" s="145" t="s">
        <v>3180</v>
      </c>
      <c r="C28" s="214" t="s">
        <v>2277</v>
      </c>
      <c r="D28" s="188" t="s">
        <v>2287</v>
      </c>
      <c r="E28" s="161" t="s">
        <v>97</v>
      </c>
      <c r="F28" s="189">
        <v>6000</v>
      </c>
      <c r="G28" s="190">
        <v>6000</v>
      </c>
      <c r="H28" s="189">
        <v>6000</v>
      </c>
      <c r="I28" s="190">
        <v>6000</v>
      </c>
      <c r="J28" s="209" t="s">
        <v>820</v>
      </c>
      <c r="K28" s="214" t="s">
        <v>2278</v>
      </c>
      <c r="L28" s="1376" t="s">
        <v>841</v>
      </c>
      <c r="M28" s="49"/>
    </row>
    <row r="29" spans="1:13" s="178" customFormat="1" ht="24">
      <c r="A29" s="79"/>
      <c r="B29" s="59" t="s">
        <v>3168</v>
      </c>
      <c r="C29" s="223" t="s">
        <v>2279</v>
      </c>
      <c r="D29" s="44"/>
      <c r="E29" s="156"/>
      <c r="F29" s="172"/>
      <c r="G29" s="205"/>
      <c r="H29" s="172"/>
      <c r="I29" s="205"/>
      <c r="J29" s="49" t="s">
        <v>768</v>
      </c>
      <c r="K29" s="223" t="s">
        <v>2279</v>
      </c>
      <c r="L29" s="828" t="s">
        <v>842</v>
      </c>
      <c r="M29" s="212"/>
    </row>
    <row r="30" spans="1:13" s="178" customFormat="1" ht="24">
      <c r="A30" s="79"/>
      <c r="B30" s="59"/>
      <c r="C30" s="218"/>
      <c r="D30" s="44"/>
      <c r="E30" s="156"/>
      <c r="F30" s="172"/>
      <c r="G30" s="205"/>
      <c r="H30" s="172"/>
      <c r="I30" s="205"/>
      <c r="J30" s="212"/>
      <c r="K30" s="218"/>
      <c r="L30" s="828"/>
      <c r="M30" s="209"/>
    </row>
    <row r="31" spans="1:13" s="178" customFormat="1" ht="24">
      <c r="A31" s="78">
        <v>25</v>
      </c>
      <c r="B31" s="145" t="s">
        <v>3181</v>
      </c>
      <c r="C31" s="55" t="s">
        <v>2274</v>
      </c>
      <c r="D31" s="230" t="s">
        <v>2287</v>
      </c>
      <c r="E31" s="161" t="s">
        <v>97</v>
      </c>
      <c r="F31" s="190">
        <v>7000</v>
      </c>
      <c r="G31" s="190">
        <v>7000</v>
      </c>
      <c r="H31" s="190">
        <v>7000</v>
      </c>
      <c r="I31" s="190">
        <v>7000</v>
      </c>
      <c r="J31" s="191" t="s">
        <v>820</v>
      </c>
      <c r="K31" s="250" t="s">
        <v>2275</v>
      </c>
      <c r="L31" s="1376" t="s">
        <v>841</v>
      </c>
      <c r="M31" s="49"/>
    </row>
    <row r="32" spans="1:13" s="178" customFormat="1" ht="24">
      <c r="A32" s="79"/>
      <c r="B32" s="59" t="s">
        <v>3165</v>
      </c>
      <c r="C32" s="55" t="s">
        <v>2276</v>
      </c>
      <c r="D32" s="195"/>
      <c r="E32" s="156"/>
      <c r="F32" s="205"/>
      <c r="G32" s="205"/>
      <c r="H32" s="205"/>
      <c r="I32" s="205"/>
      <c r="J32" s="197" t="s">
        <v>768</v>
      </c>
      <c r="K32" s="55" t="s">
        <v>2276</v>
      </c>
      <c r="L32" s="828" t="s">
        <v>842</v>
      </c>
      <c r="M32" s="202"/>
    </row>
    <row r="33" spans="1:13" s="178" customFormat="1" ht="24">
      <c r="A33" s="184"/>
      <c r="B33" s="94"/>
      <c r="C33" s="56"/>
      <c r="D33" s="56"/>
      <c r="E33" s="143"/>
      <c r="F33" s="202"/>
      <c r="G33" s="202"/>
      <c r="H33" s="202"/>
      <c r="I33" s="202"/>
      <c r="J33" s="202"/>
      <c r="K33" s="250"/>
      <c r="L33" s="828"/>
      <c r="M33" s="191"/>
    </row>
    <row r="34" spans="1:13" s="178" customFormat="1" ht="21" customHeight="1">
      <c r="A34" s="1113">
        <v>26</v>
      </c>
      <c r="B34" s="145" t="s">
        <v>3182</v>
      </c>
      <c r="C34" s="187" t="s">
        <v>2286</v>
      </c>
      <c r="D34" s="230" t="s">
        <v>2289</v>
      </c>
      <c r="E34" s="161" t="s">
        <v>97</v>
      </c>
      <c r="F34" s="190">
        <v>7000</v>
      </c>
      <c r="G34" s="190">
        <v>7000</v>
      </c>
      <c r="H34" s="190">
        <v>7000</v>
      </c>
      <c r="I34" s="190">
        <v>7000</v>
      </c>
      <c r="J34" s="191" t="s">
        <v>820</v>
      </c>
      <c r="K34" s="247" t="s">
        <v>1899</v>
      </c>
      <c r="L34" s="584" t="s">
        <v>841</v>
      </c>
      <c r="M34" s="197"/>
    </row>
    <row r="35" spans="1:13" s="178" customFormat="1" ht="24">
      <c r="A35" s="1357"/>
      <c r="B35" s="684" t="s">
        <v>3163</v>
      </c>
      <c r="C35" s="195" t="s">
        <v>2288</v>
      </c>
      <c r="D35" s="55"/>
      <c r="E35" s="46"/>
      <c r="F35" s="197"/>
      <c r="G35" s="197"/>
      <c r="H35" s="197"/>
      <c r="I35" s="197"/>
      <c r="J35" s="197" t="s">
        <v>768</v>
      </c>
      <c r="K35" s="1057" t="s">
        <v>3160</v>
      </c>
      <c r="L35" s="815" t="s">
        <v>842</v>
      </c>
      <c r="M35" s="212"/>
    </row>
    <row r="36" spans="1:13" s="178" customFormat="1" ht="24">
      <c r="A36" s="77"/>
      <c r="B36" s="94"/>
      <c r="C36" s="56"/>
      <c r="D36" s="56"/>
      <c r="E36" s="143"/>
      <c r="F36" s="202"/>
      <c r="G36" s="202"/>
      <c r="H36" s="202"/>
      <c r="I36" s="202"/>
      <c r="J36" s="202"/>
      <c r="K36" s="206" t="s">
        <v>2273</v>
      </c>
      <c r="L36" s="149"/>
    </row>
    <row r="37" spans="1:13" s="178" customFormat="1" ht="24">
      <c r="A37" s="1358"/>
      <c r="B37" s="200"/>
      <c r="C37" s="222"/>
      <c r="D37" s="222"/>
      <c r="E37" s="599"/>
      <c r="F37" s="129"/>
      <c r="G37" s="129"/>
      <c r="H37" s="129"/>
      <c r="I37" s="129"/>
      <c r="J37" s="196"/>
      <c r="K37" s="1111"/>
      <c r="L37" s="813"/>
    </row>
    <row r="38" spans="1:13" s="178" customFormat="1" ht="24">
      <c r="A38" s="1358"/>
      <c r="B38" s="200"/>
      <c r="C38" s="222"/>
      <c r="D38" s="222"/>
      <c r="E38" s="599"/>
      <c r="F38" s="129"/>
      <c r="G38" s="129"/>
      <c r="H38" s="129"/>
      <c r="I38" s="129"/>
      <c r="J38" s="196"/>
      <c r="K38" s="1111"/>
      <c r="L38" s="813"/>
      <c r="M38" s="180"/>
    </row>
    <row r="39" spans="1:13" s="178" customFormat="1" ht="24">
      <c r="A39" s="1358"/>
      <c r="B39" s="200"/>
      <c r="C39" s="222"/>
      <c r="D39" s="222"/>
      <c r="E39" s="599"/>
      <c r="F39" s="129"/>
      <c r="G39" s="129"/>
      <c r="H39" s="129"/>
      <c r="I39" s="129"/>
      <c r="J39" s="196"/>
      <c r="K39" s="1111"/>
      <c r="L39" s="813"/>
      <c r="M39" s="182"/>
    </row>
    <row r="40" spans="1:13" s="178" customFormat="1" ht="24">
      <c r="A40" s="180"/>
      <c r="B40" s="179"/>
      <c r="C40" s="179"/>
      <c r="D40" s="180" t="s">
        <v>278</v>
      </c>
      <c r="E40" s="1884" t="s">
        <v>279</v>
      </c>
      <c r="F40" s="1885"/>
      <c r="G40" s="1885"/>
      <c r="H40" s="1885"/>
      <c r="I40" s="1886"/>
      <c r="J40" s="180" t="s">
        <v>281</v>
      </c>
      <c r="K40" s="180" t="s">
        <v>283</v>
      </c>
      <c r="L40" s="808" t="s">
        <v>285</v>
      </c>
      <c r="M40" s="182"/>
    </row>
    <row r="41" spans="1:13" s="178" customFormat="1" ht="24">
      <c r="A41" s="182" t="s">
        <v>276</v>
      </c>
      <c r="B41" s="182" t="s">
        <v>95</v>
      </c>
      <c r="C41" s="182" t="s">
        <v>277</v>
      </c>
      <c r="D41" s="183" t="s">
        <v>286</v>
      </c>
      <c r="E41" s="180">
        <v>2561</v>
      </c>
      <c r="F41" s="180">
        <v>2562</v>
      </c>
      <c r="G41" s="180">
        <v>2563</v>
      </c>
      <c r="H41" s="180">
        <v>2564</v>
      </c>
      <c r="I41" s="180">
        <v>2565</v>
      </c>
      <c r="J41" s="182" t="s">
        <v>282</v>
      </c>
      <c r="K41" s="182" t="s">
        <v>284</v>
      </c>
      <c r="L41" s="809" t="s">
        <v>329</v>
      </c>
      <c r="M41" s="209"/>
    </row>
    <row r="42" spans="1:13" s="178" customFormat="1" ht="24">
      <c r="A42" s="182"/>
      <c r="B42" s="184"/>
      <c r="C42" s="182"/>
      <c r="D42" s="182" t="s">
        <v>287</v>
      </c>
      <c r="E42" s="184" t="s">
        <v>280</v>
      </c>
      <c r="F42" s="184" t="s">
        <v>280</v>
      </c>
      <c r="G42" s="184" t="s">
        <v>280</v>
      </c>
      <c r="H42" s="184" t="s">
        <v>280</v>
      </c>
      <c r="I42" s="184" t="s">
        <v>280</v>
      </c>
      <c r="J42" s="182"/>
      <c r="K42" s="182"/>
      <c r="L42" s="809" t="s">
        <v>330</v>
      </c>
      <c r="M42" s="49"/>
    </row>
    <row r="43" spans="1:13" s="178" customFormat="1" ht="24">
      <c r="A43" s="78">
        <v>27</v>
      </c>
      <c r="B43" s="145" t="s">
        <v>3183</v>
      </c>
      <c r="C43" s="214" t="s">
        <v>3194</v>
      </c>
      <c r="D43" s="230" t="s">
        <v>2289</v>
      </c>
      <c r="E43" s="161" t="s">
        <v>97</v>
      </c>
      <c r="F43" s="190">
        <v>7000</v>
      </c>
      <c r="G43" s="190">
        <v>7000</v>
      </c>
      <c r="H43" s="190">
        <v>7000</v>
      </c>
      <c r="I43" s="190">
        <v>7000</v>
      </c>
      <c r="J43" s="191" t="s">
        <v>820</v>
      </c>
      <c r="K43" s="214" t="s">
        <v>2278</v>
      </c>
      <c r="L43" s="584" t="s">
        <v>841</v>
      </c>
      <c r="M43" s="49"/>
    </row>
    <row r="44" spans="1:13" s="178" customFormat="1" ht="24">
      <c r="A44" s="182"/>
      <c r="B44" s="59" t="s">
        <v>3168</v>
      </c>
      <c r="C44" s="223" t="s">
        <v>3195</v>
      </c>
      <c r="D44" s="197"/>
      <c r="E44" s="156"/>
      <c r="F44" s="205"/>
      <c r="G44" s="205"/>
      <c r="H44" s="205"/>
      <c r="I44" s="205"/>
      <c r="J44" s="197" t="s">
        <v>768</v>
      </c>
      <c r="K44" s="223" t="s">
        <v>2279</v>
      </c>
      <c r="L44" s="815" t="s">
        <v>842</v>
      </c>
      <c r="M44" s="191"/>
    </row>
    <row r="45" spans="1:13" s="178" customFormat="1" ht="24">
      <c r="A45" s="184"/>
      <c r="B45" s="94"/>
      <c r="C45" s="218"/>
      <c r="D45" s="202"/>
      <c r="E45" s="582"/>
      <c r="F45" s="282"/>
      <c r="G45" s="282"/>
      <c r="H45" s="282"/>
      <c r="I45" s="282"/>
      <c r="J45" s="202"/>
      <c r="K45" s="218"/>
      <c r="L45" s="149"/>
      <c r="M45" s="197"/>
    </row>
    <row r="46" spans="1:13" s="178" customFormat="1" ht="24">
      <c r="A46" s="78">
        <v>28</v>
      </c>
      <c r="B46" s="145" t="s">
        <v>3184</v>
      </c>
      <c r="C46" s="55" t="s">
        <v>2274</v>
      </c>
      <c r="D46" s="230" t="s">
        <v>2289</v>
      </c>
      <c r="E46" s="161" t="s">
        <v>97</v>
      </c>
      <c r="F46" s="190">
        <v>6000</v>
      </c>
      <c r="G46" s="190">
        <v>6000</v>
      </c>
      <c r="H46" s="190">
        <v>6000</v>
      </c>
      <c r="I46" s="190">
        <v>6000</v>
      </c>
      <c r="J46" s="191" t="s">
        <v>820</v>
      </c>
      <c r="K46" s="250" t="s">
        <v>2275</v>
      </c>
      <c r="L46" s="584" t="s">
        <v>841</v>
      </c>
      <c r="M46" s="202"/>
    </row>
    <row r="47" spans="1:13" s="178" customFormat="1" ht="24">
      <c r="A47" s="79"/>
      <c r="B47" s="59" t="s">
        <v>3165</v>
      </c>
      <c r="C47" s="55" t="s">
        <v>2276</v>
      </c>
      <c r="D47" s="197"/>
      <c r="E47" s="156"/>
      <c r="F47" s="205"/>
      <c r="G47" s="205"/>
      <c r="H47" s="205"/>
      <c r="I47" s="205"/>
      <c r="J47" s="197" t="s">
        <v>768</v>
      </c>
      <c r="K47" s="55" t="s">
        <v>2276</v>
      </c>
      <c r="L47" s="815" t="s">
        <v>842</v>
      </c>
      <c r="M47" s="49"/>
    </row>
    <row r="48" spans="1:13" s="178" customFormat="1" ht="24">
      <c r="A48" s="79"/>
      <c r="B48" s="94"/>
      <c r="C48" s="223"/>
      <c r="D48" s="202"/>
      <c r="E48" s="156"/>
      <c r="F48" s="205"/>
      <c r="G48" s="205"/>
      <c r="H48" s="205"/>
      <c r="I48" s="205"/>
      <c r="J48" s="202"/>
      <c r="K48" s="250"/>
      <c r="L48" s="815"/>
      <c r="M48" s="49"/>
    </row>
    <row r="49" spans="1:13" s="178" customFormat="1" ht="24">
      <c r="A49" s="78">
        <v>29</v>
      </c>
      <c r="B49" s="145" t="s">
        <v>3185</v>
      </c>
      <c r="C49" s="187" t="s">
        <v>2286</v>
      </c>
      <c r="D49" s="222" t="s">
        <v>2290</v>
      </c>
      <c r="E49" s="161" t="s">
        <v>97</v>
      </c>
      <c r="F49" s="190">
        <v>8000</v>
      </c>
      <c r="G49" s="190">
        <v>8000</v>
      </c>
      <c r="H49" s="190">
        <v>8000</v>
      </c>
      <c r="I49" s="190">
        <v>8000</v>
      </c>
      <c r="J49" s="191" t="s">
        <v>820</v>
      </c>
      <c r="K49" s="247" t="s">
        <v>1899</v>
      </c>
      <c r="L49" s="584" t="s">
        <v>841</v>
      </c>
      <c r="M49" s="209"/>
    </row>
    <row r="50" spans="1:13" s="178" customFormat="1" ht="24">
      <c r="A50" s="79" t="s">
        <v>1227</v>
      </c>
      <c r="B50" s="684" t="s">
        <v>3163</v>
      </c>
      <c r="C50" s="195" t="s">
        <v>2288</v>
      </c>
      <c r="D50" s="197"/>
      <c r="E50" s="156"/>
      <c r="F50" s="205"/>
      <c r="G50" s="205"/>
      <c r="H50" s="205"/>
      <c r="I50" s="205"/>
      <c r="J50" s="197" t="s">
        <v>768</v>
      </c>
      <c r="K50" s="1057" t="s">
        <v>3160</v>
      </c>
      <c r="L50" s="815" t="s">
        <v>842</v>
      </c>
      <c r="M50" s="49"/>
    </row>
    <row r="51" spans="1:13" s="178" customFormat="1" ht="24">
      <c r="A51" s="80"/>
      <c r="B51" s="94"/>
      <c r="C51" s="218"/>
      <c r="D51" s="202"/>
      <c r="E51" s="582"/>
      <c r="F51" s="282"/>
      <c r="G51" s="282"/>
      <c r="H51" s="282"/>
      <c r="I51" s="282"/>
      <c r="J51" s="202"/>
      <c r="K51" s="206" t="s">
        <v>2273</v>
      </c>
      <c r="L51" s="149"/>
      <c r="M51" s="49"/>
    </row>
    <row r="52" spans="1:13" s="178" customFormat="1" ht="24">
      <c r="A52" s="78">
        <v>30</v>
      </c>
      <c r="B52" s="145" t="s">
        <v>3186</v>
      </c>
      <c r="C52" s="230" t="s">
        <v>2274</v>
      </c>
      <c r="D52" s="230" t="s">
        <v>2290</v>
      </c>
      <c r="E52" s="161" t="s">
        <v>97</v>
      </c>
      <c r="F52" s="190">
        <v>7000</v>
      </c>
      <c r="G52" s="190">
        <v>7000</v>
      </c>
      <c r="H52" s="190">
        <v>7000</v>
      </c>
      <c r="I52" s="190">
        <v>7000</v>
      </c>
      <c r="J52" s="191" t="s">
        <v>820</v>
      </c>
      <c r="K52" s="667" t="s">
        <v>2275</v>
      </c>
      <c r="L52" s="584" t="s">
        <v>841</v>
      </c>
      <c r="M52" s="209"/>
    </row>
    <row r="53" spans="1:13" s="178" customFormat="1" ht="24">
      <c r="A53" s="79"/>
      <c r="B53" s="59" t="s">
        <v>3165</v>
      </c>
      <c r="C53" s="55" t="s">
        <v>2276</v>
      </c>
      <c r="D53" s="195"/>
      <c r="E53" s="156"/>
      <c r="F53" s="205"/>
      <c r="G53" s="205"/>
      <c r="H53" s="205"/>
      <c r="I53" s="205"/>
      <c r="J53" s="197" t="s">
        <v>768</v>
      </c>
      <c r="K53" s="55" t="s">
        <v>2276</v>
      </c>
      <c r="L53" s="815" t="s">
        <v>842</v>
      </c>
      <c r="M53" s="49"/>
    </row>
    <row r="54" spans="1:13" s="178" customFormat="1" ht="24">
      <c r="A54" s="80"/>
      <c r="B54" s="94"/>
      <c r="C54" s="56"/>
      <c r="D54" s="56"/>
      <c r="E54" s="143"/>
      <c r="F54" s="202"/>
      <c r="G54" s="202"/>
      <c r="H54" s="202"/>
      <c r="I54" s="202"/>
      <c r="J54" s="202"/>
      <c r="K54" s="249"/>
      <c r="L54" s="815"/>
      <c r="M54" s="212"/>
    </row>
    <row r="55" spans="1:13" s="178" customFormat="1" ht="24">
      <c r="A55" s="141">
        <v>31</v>
      </c>
      <c r="B55" s="717" t="s">
        <v>3187</v>
      </c>
      <c r="C55" s="230" t="s">
        <v>2292</v>
      </c>
      <c r="D55" s="230" t="s">
        <v>2290</v>
      </c>
      <c r="E55" s="161" t="s">
        <v>97</v>
      </c>
      <c r="F55" s="190">
        <v>5000</v>
      </c>
      <c r="G55" s="190">
        <v>5000</v>
      </c>
      <c r="H55" s="190">
        <v>5000</v>
      </c>
      <c r="I55" s="190">
        <v>5000</v>
      </c>
      <c r="J55" s="191" t="s">
        <v>820</v>
      </c>
      <c r="K55" s="718" t="s">
        <v>3191</v>
      </c>
      <c r="L55" s="584" t="s">
        <v>841</v>
      </c>
      <c r="M55" s="209"/>
    </row>
    <row r="56" spans="1:13" s="178" customFormat="1" ht="24">
      <c r="A56" s="1356"/>
      <c r="B56" s="59" t="s">
        <v>3188</v>
      </c>
      <c r="C56" s="55" t="s">
        <v>3189</v>
      </c>
      <c r="D56" s="55"/>
      <c r="E56" s="46"/>
      <c r="F56" s="197"/>
      <c r="G56" s="197"/>
      <c r="H56" s="197"/>
      <c r="I56" s="197"/>
      <c r="J56" s="197" t="s">
        <v>768</v>
      </c>
      <c r="K56" s="719" t="s">
        <v>3192</v>
      </c>
      <c r="L56" s="815" t="s">
        <v>842</v>
      </c>
      <c r="M56" s="49"/>
    </row>
    <row r="57" spans="1:13" s="178" customFormat="1" ht="24">
      <c r="A57" s="1356"/>
      <c r="B57" s="59"/>
      <c r="C57" s="55" t="s">
        <v>3190</v>
      </c>
      <c r="D57" s="55"/>
      <c r="E57" s="46"/>
      <c r="F57" s="197"/>
      <c r="G57" s="197"/>
      <c r="H57" s="197"/>
      <c r="I57" s="197"/>
      <c r="J57" s="202"/>
      <c r="K57" s="719" t="s">
        <v>3193</v>
      </c>
      <c r="L57" s="815"/>
      <c r="M57" s="49"/>
    </row>
    <row r="58" spans="1:13" s="178" customFormat="1" ht="24">
      <c r="A58" s="141">
        <v>32</v>
      </c>
      <c r="B58" s="145" t="s">
        <v>3196</v>
      </c>
      <c r="C58" s="187" t="s">
        <v>2286</v>
      </c>
      <c r="D58" s="230" t="s">
        <v>2295</v>
      </c>
      <c r="E58" s="161" t="s">
        <v>97</v>
      </c>
      <c r="F58" s="190">
        <v>7000</v>
      </c>
      <c r="G58" s="190">
        <v>7000</v>
      </c>
      <c r="H58" s="190">
        <v>7000</v>
      </c>
      <c r="I58" s="190">
        <v>7000</v>
      </c>
      <c r="J58" s="191" t="s">
        <v>820</v>
      </c>
      <c r="K58" s="667" t="s">
        <v>2275</v>
      </c>
      <c r="L58" s="584" t="s">
        <v>841</v>
      </c>
      <c r="M58" s="1354"/>
    </row>
    <row r="59" spans="1:13" s="178" customFormat="1" ht="24">
      <c r="A59" s="1364"/>
      <c r="B59" s="59" t="s">
        <v>3165</v>
      </c>
      <c r="C59" s="195" t="s">
        <v>2288</v>
      </c>
      <c r="D59" s="197"/>
      <c r="E59" s="156"/>
      <c r="F59" s="205"/>
      <c r="G59" s="205"/>
      <c r="H59" s="205"/>
      <c r="I59" s="205"/>
      <c r="J59" s="197" t="s">
        <v>768</v>
      </c>
      <c r="K59" s="55" t="s">
        <v>2276</v>
      </c>
      <c r="L59" s="815" t="s">
        <v>842</v>
      </c>
      <c r="M59" s="180"/>
    </row>
    <row r="60" spans="1:13" s="178" customFormat="1" ht="24">
      <c r="A60" s="645"/>
      <c r="B60" s="94"/>
      <c r="C60" s="95"/>
      <c r="D60" s="202"/>
      <c r="E60" s="582"/>
      <c r="F60" s="282"/>
      <c r="G60" s="282"/>
      <c r="H60" s="282"/>
      <c r="I60" s="282"/>
      <c r="J60" s="202"/>
      <c r="K60" s="249"/>
      <c r="L60" s="149"/>
      <c r="M60" s="182"/>
    </row>
    <row r="61" spans="1:13" s="178" customFormat="1" ht="24">
      <c r="E61" s="1365"/>
      <c r="L61" s="585"/>
      <c r="M61" s="182"/>
    </row>
    <row r="62" spans="1:13" s="178" customFormat="1" ht="24">
      <c r="E62" s="1365"/>
      <c r="L62" s="585"/>
      <c r="M62" s="191"/>
    </row>
    <row r="63" spans="1:13" s="178" customFormat="1" ht="24">
      <c r="A63" s="180"/>
      <c r="B63" s="179"/>
      <c r="C63" s="179"/>
      <c r="D63" s="180" t="s">
        <v>278</v>
      </c>
      <c r="E63" s="1884" t="s">
        <v>279</v>
      </c>
      <c r="F63" s="1885"/>
      <c r="G63" s="1885"/>
      <c r="H63" s="1885"/>
      <c r="I63" s="1886"/>
      <c r="J63" s="180" t="s">
        <v>281</v>
      </c>
      <c r="K63" s="180" t="s">
        <v>283</v>
      </c>
      <c r="L63" s="808" t="s">
        <v>285</v>
      </c>
      <c r="M63" s="197"/>
    </row>
    <row r="64" spans="1:13" s="178" customFormat="1" ht="24">
      <c r="A64" s="182" t="s">
        <v>276</v>
      </c>
      <c r="B64" s="182" t="s">
        <v>95</v>
      </c>
      <c r="C64" s="182" t="s">
        <v>277</v>
      </c>
      <c r="D64" s="183" t="s">
        <v>286</v>
      </c>
      <c r="E64" s="180">
        <v>2561</v>
      </c>
      <c r="F64" s="180">
        <v>2562</v>
      </c>
      <c r="G64" s="180">
        <v>2563</v>
      </c>
      <c r="H64" s="180">
        <v>2564</v>
      </c>
      <c r="I64" s="180">
        <v>2565</v>
      </c>
      <c r="J64" s="182" t="s">
        <v>282</v>
      </c>
      <c r="K64" s="182" t="s">
        <v>284</v>
      </c>
      <c r="L64" s="809" t="s">
        <v>329</v>
      </c>
      <c r="M64" s="191"/>
    </row>
    <row r="65" spans="1:13" s="178" customFormat="1" ht="24">
      <c r="A65" s="182"/>
      <c r="B65" s="184"/>
      <c r="C65" s="182"/>
      <c r="D65" s="182" t="s">
        <v>287</v>
      </c>
      <c r="E65" s="184" t="s">
        <v>280</v>
      </c>
      <c r="F65" s="184" t="s">
        <v>280</v>
      </c>
      <c r="G65" s="184" t="s">
        <v>280</v>
      </c>
      <c r="H65" s="184" t="s">
        <v>280</v>
      </c>
      <c r="I65" s="184" t="s">
        <v>280</v>
      </c>
      <c r="J65" s="182"/>
      <c r="K65" s="182"/>
      <c r="L65" s="809" t="s">
        <v>330</v>
      </c>
      <c r="M65" s="197"/>
    </row>
    <row r="66" spans="1:13" s="178" customFormat="1" ht="24">
      <c r="A66" s="141">
        <v>33</v>
      </c>
      <c r="B66" s="717" t="s">
        <v>3197</v>
      </c>
      <c r="C66" s="187" t="s">
        <v>2281</v>
      </c>
      <c r="D66" s="230" t="s">
        <v>2295</v>
      </c>
      <c r="E66" s="161" t="s">
        <v>97</v>
      </c>
      <c r="F66" s="190">
        <v>6000</v>
      </c>
      <c r="G66" s="190">
        <v>6000</v>
      </c>
      <c r="H66" s="190">
        <v>6000</v>
      </c>
      <c r="I66" s="190">
        <v>6000</v>
      </c>
      <c r="J66" s="191" t="s">
        <v>820</v>
      </c>
      <c r="K66" s="214" t="s">
        <v>2282</v>
      </c>
      <c r="L66" s="815" t="s">
        <v>841</v>
      </c>
      <c r="M66" s="202"/>
    </row>
    <row r="67" spans="1:13" s="178" customFormat="1" ht="24">
      <c r="A67" s="1356"/>
      <c r="B67" s="684" t="s">
        <v>3171</v>
      </c>
      <c r="C67" s="195" t="s">
        <v>2283</v>
      </c>
      <c r="D67" s="197"/>
      <c r="E67" s="156"/>
      <c r="F67" s="205"/>
      <c r="G67" s="205"/>
      <c r="H67" s="205"/>
      <c r="I67" s="205"/>
      <c r="J67" s="197" t="s">
        <v>768</v>
      </c>
      <c r="K67" s="195" t="s">
        <v>2283</v>
      </c>
      <c r="L67" s="815" t="s">
        <v>842</v>
      </c>
      <c r="M67" s="191"/>
    </row>
    <row r="68" spans="1:13" s="178" customFormat="1" ht="24">
      <c r="A68" s="1356"/>
      <c r="B68" s="115" t="s">
        <v>3172</v>
      </c>
      <c r="C68" s="705"/>
      <c r="D68" s="202"/>
      <c r="E68" s="156"/>
      <c r="F68" s="205"/>
      <c r="G68" s="205"/>
      <c r="H68" s="205"/>
      <c r="I68" s="205"/>
      <c r="J68" s="202"/>
      <c r="K68" s="223"/>
      <c r="L68" s="815"/>
      <c r="M68" s="197"/>
    </row>
    <row r="69" spans="1:13" s="178" customFormat="1" ht="24">
      <c r="A69" s="141">
        <v>34</v>
      </c>
      <c r="B69" s="145" t="s">
        <v>3198</v>
      </c>
      <c r="C69" s="187" t="s">
        <v>2286</v>
      </c>
      <c r="D69" s="222" t="s">
        <v>2295</v>
      </c>
      <c r="E69" s="161" t="s">
        <v>97</v>
      </c>
      <c r="F69" s="190">
        <v>7000</v>
      </c>
      <c r="G69" s="190">
        <v>7000</v>
      </c>
      <c r="H69" s="190">
        <v>7000</v>
      </c>
      <c r="I69" s="190">
        <v>7000</v>
      </c>
      <c r="J69" s="191" t="s">
        <v>820</v>
      </c>
      <c r="K69" s="247" t="s">
        <v>1899</v>
      </c>
      <c r="L69" s="584" t="s">
        <v>841</v>
      </c>
      <c r="M69" s="202"/>
    </row>
    <row r="70" spans="1:13" s="178" customFormat="1" ht="24">
      <c r="A70" s="1356" t="s">
        <v>1227</v>
      </c>
      <c r="B70" s="684" t="s">
        <v>3163</v>
      </c>
      <c r="C70" s="195" t="s">
        <v>2288</v>
      </c>
      <c r="D70" s="197"/>
      <c r="E70" s="156"/>
      <c r="F70" s="205"/>
      <c r="G70" s="205"/>
      <c r="H70" s="205"/>
      <c r="I70" s="205"/>
      <c r="J70" s="197" t="s">
        <v>768</v>
      </c>
      <c r="K70" s="1057" t="s">
        <v>3160</v>
      </c>
      <c r="L70" s="815" t="s">
        <v>842</v>
      </c>
      <c r="M70" s="191"/>
    </row>
    <row r="71" spans="1:13" s="178" customFormat="1" ht="24">
      <c r="A71" s="645"/>
      <c r="B71" s="94"/>
      <c r="C71" s="95"/>
      <c r="D71" s="202"/>
      <c r="E71" s="582"/>
      <c r="F71" s="282"/>
      <c r="G71" s="282"/>
      <c r="H71" s="282"/>
      <c r="I71" s="282"/>
      <c r="J71" s="202"/>
      <c r="K71" s="206" t="s">
        <v>2273</v>
      </c>
      <c r="L71" s="149"/>
      <c r="M71" s="197"/>
    </row>
    <row r="72" spans="1:13" s="178" customFormat="1" ht="24">
      <c r="A72" s="78">
        <v>35</v>
      </c>
      <c r="B72" s="675" t="s">
        <v>3199</v>
      </c>
      <c r="C72" s="187" t="s">
        <v>2286</v>
      </c>
      <c r="D72" s="234" t="s">
        <v>2296</v>
      </c>
      <c r="E72" s="1026" t="s">
        <v>97</v>
      </c>
      <c r="F72" s="341">
        <v>8000</v>
      </c>
      <c r="G72" s="341">
        <v>8000</v>
      </c>
      <c r="H72" s="341">
        <v>8000</v>
      </c>
      <c r="I72" s="341">
        <v>8000</v>
      </c>
      <c r="J72" s="89" t="s">
        <v>820</v>
      </c>
      <c r="K72" s="247" t="s">
        <v>1899</v>
      </c>
      <c r="L72" s="1110" t="s">
        <v>841</v>
      </c>
      <c r="M72" s="202"/>
    </row>
    <row r="73" spans="1:13" s="178" customFormat="1" ht="24">
      <c r="A73" s="79"/>
      <c r="B73" s="59" t="s">
        <v>3163</v>
      </c>
      <c r="C73" s="195" t="s">
        <v>2288</v>
      </c>
      <c r="D73" s="69"/>
      <c r="E73" s="677"/>
      <c r="F73" s="657"/>
      <c r="G73" s="657"/>
      <c r="H73" s="657"/>
      <c r="I73" s="657"/>
      <c r="J73" s="85" t="s">
        <v>768</v>
      </c>
      <c r="K73" s="1057" t="s">
        <v>3160</v>
      </c>
      <c r="L73" s="1242" t="s">
        <v>842</v>
      </c>
      <c r="M73" s="191"/>
    </row>
    <row r="74" spans="1:13" s="178" customFormat="1" ht="24">
      <c r="A74" s="80"/>
      <c r="B74" s="94"/>
      <c r="C74" s="56"/>
      <c r="D74" s="224"/>
      <c r="E74" s="98"/>
      <c r="F74" s="86"/>
      <c r="G74" s="86"/>
      <c r="H74" s="86"/>
      <c r="I74" s="86"/>
      <c r="J74" s="86"/>
      <c r="K74" s="206" t="s">
        <v>2273</v>
      </c>
      <c r="L74" s="1089"/>
      <c r="M74" s="197"/>
    </row>
    <row r="75" spans="1:13" s="178" customFormat="1" ht="24">
      <c r="A75" s="141">
        <v>36</v>
      </c>
      <c r="B75" s="675" t="s">
        <v>3200</v>
      </c>
      <c r="C75" s="187" t="s">
        <v>2286</v>
      </c>
      <c r="D75" s="234" t="s">
        <v>2296</v>
      </c>
      <c r="E75" s="1026" t="s">
        <v>97</v>
      </c>
      <c r="F75" s="341">
        <v>6000</v>
      </c>
      <c r="G75" s="341">
        <v>6000</v>
      </c>
      <c r="H75" s="341">
        <v>6000</v>
      </c>
      <c r="I75" s="341">
        <v>6000</v>
      </c>
      <c r="J75" s="89" t="s">
        <v>820</v>
      </c>
      <c r="K75" s="187" t="s">
        <v>2297</v>
      </c>
      <c r="L75" s="1242" t="s">
        <v>841</v>
      </c>
      <c r="M75" s="202"/>
    </row>
    <row r="76" spans="1:13" s="178" customFormat="1" ht="24">
      <c r="A76" s="1356"/>
      <c r="B76" s="59" t="s">
        <v>3165</v>
      </c>
      <c r="C76" s="195" t="s">
        <v>2288</v>
      </c>
      <c r="D76" s="222"/>
      <c r="E76" s="342"/>
      <c r="F76" s="85"/>
      <c r="G76" s="85"/>
      <c r="H76" s="85"/>
      <c r="I76" s="85"/>
      <c r="J76" s="85" t="s">
        <v>768</v>
      </c>
      <c r="K76" s="195" t="s">
        <v>2288</v>
      </c>
      <c r="L76" s="1242" t="s">
        <v>842</v>
      </c>
      <c r="M76" s="191"/>
    </row>
    <row r="77" spans="1:13" s="178" customFormat="1" ht="24">
      <c r="A77" s="76"/>
      <c r="B77" s="94"/>
      <c r="C77" s="55"/>
      <c r="D77" s="222"/>
      <c r="E77" s="342"/>
      <c r="F77" s="85"/>
      <c r="G77" s="85"/>
      <c r="H77" s="85"/>
      <c r="I77" s="85"/>
      <c r="J77" s="86"/>
      <c r="K77" s="250"/>
      <c r="L77" s="1242"/>
      <c r="M77" s="197"/>
    </row>
    <row r="78" spans="1:13" s="178" customFormat="1" ht="24">
      <c r="A78" s="141">
        <v>37</v>
      </c>
      <c r="B78" s="675" t="s">
        <v>3205</v>
      </c>
      <c r="C78" s="704" t="s">
        <v>2305</v>
      </c>
      <c r="D78" s="89" t="s">
        <v>3435</v>
      </c>
      <c r="E78" s="1026" t="s">
        <v>97</v>
      </c>
      <c r="F78" s="341">
        <v>6000</v>
      </c>
      <c r="G78" s="341">
        <v>6000</v>
      </c>
      <c r="H78" s="341">
        <v>6000</v>
      </c>
      <c r="I78" s="341">
        <v>6000</v>
      </c>
      <c r="J78" s="89" t="s">
        <v>820</v>
      </c>
      <c r="K78" s="214" t="s">
        <v>2278</v>
      </c>
      <c r="L78" s="1110" t="s">
        <v>841</v>
      </c>
      <c r="M78" s="197"/>
    </row>
    <row r="79" spans="1:13" s="178" customFormat="1" ht="24">
      <c r="A79" s="1356"/>
      <c r="B79" s="59" t="s">
        <v>3168</v>
      </c>
      <c r="C79" s="705" t="s">
        <v>2306</v>
      </c>
      <c r="D79" s="69"/>
      <c r="E79" s="677"/>
      <c r="F79" s="85"/>
      <c r="G79" s="85"/>
      <c r="H79" s="85"/>
      <c r="I79" s="85"/>
      <c r="J79" s="85" t="s">
        <v>768</v>
      </c>
      <c r="K79" s="223" t="s">
        <v>2279</v>
      </c>
      <c r="L79" s="1242" t="s">
        <v>842</v>
      </c>
      <c r="M79" s="202"/>
    </row>
    <row r="80" spans="1:13" s="178" customFormat="1" ht="24">
      <c r="A80" s="76"/>
      <c r="B80" s="94"/>
      <c r="C80" s="56"/>
      <c r="D80" s="224"/>
      <c r="E80" s="98"/>
      <c r="F80" s="85"/>
      <c r="G80" s="85"/>
      <c r="H80" s="85"/>
      <c r="I80" s="85"/>
      <c r="J80" s="86"/>
      <c r="K80" s="218"/>
      <c r="L80" s="1089"/>
      <c r="M80" s="196"/>
    </row>
    <row r="81" spans="1:13" s="178" customFormat="1" ht="24">
      <c r="A81" s="141">
        <v>38</v>
      </c>
      <c r="B81" s="717" t="s">
        <v>3203</v>
      </c>
      <c r="C81" s="230" t="s">
        <v>2292</v>
      </c>
      <c r="D81" s="191" t="s">
        <v>2301</v>
      </c>
      <c r="E81" s="161" t="s">
        <v>97</v>
      </c>
      <c r="F81" s="190">
        <v>7000</v>
      </c>
      <c r="G81" s="190">
        <v>7000</v>
      </c>
      <c r="H81" s="190">
        <v>7000</v>
      </c>
      <c r="I81" s="190">
        <v>7000</v>
      </c>
      <c r="J81" s="191" t="s">
        <v>820</v>
      </c>
      <c r="K81" s="220" t="s">
        <v>2302</v>
      </c>
      <c r="L81" s="584" t="s">
        <v>841</v>
      </c>
      <c r="M81" s="1354"/>
    </row>
    <row r="82" spans="1:13" s="178" customFormat="1" ht="24">
      <c r="A82" s="1364"/>
      <c r="B82" s="59" t="s">
        <v>3188</v>
      </c>
      <c r="C82" s="55" t="s">
        <v>2293</v>
      </c>
      <c r="D82" s="197"/>
      <c r="E82" s="156"/>
      <c r="F82" s="205"/>
      <c r="G82" s="205"/>
      <c r="H82" s="205"/>
      <c r="I82" s="205"/>
      <c r="J82" s="197" t="s">
        <v>768</v>
      </c>
      <c r="K82" s="222" t="s">
        <v>2303</v>
      </c>
      <c r="L82" s="815" t="s">
        <v>842</v>
      </c>
      <c r="M82" s="180"/>
    </row>
    <row r="83" spans="1:13" s="178" customFormat="1" ht="24">
      <c r="A83" s="645"/>
      <c r="B83" s="94"/>
      <c r="C83" s="56" t="s">
        <v>2294</v>
      </c>
      <c r="D83" s="202"/>
      <c r="E83" s="582"/>
      <c r="F83" s="282"/>
      <c r="G83" s="282"/>
      <c r="H83" s="282"/>
      <c r="I83" s="282"/>
      <c r="J83" s="202"/>
      <c r="K83" s="224" t="s">
        <v>2304</v>
      </c>
      <c r="L83" s="149"/>
      <c r="M83" s="182"/>
    </row>
    <row r="84" spans="1:13" s="178" customFormat="1" ht="24">
      <c r="A84" s="1358"/>
      <c r="B84" s="1358"/>
      <c r="C84" s="292"/>
      <c r="D84" s="292"/>
      <c r="E84" s="457"/>
      <c r="F84" s="457"/>
      <c r="G84" s="457"/>
      <c r="H84" s="457"/>
      <c r="I84" s="457"/>
      <c r="J84" s="292"/>
      <c r="K84" s="292"/>
      <c r="L84" s="1375"/>
      <c r="M84" s="182"/>
    </row>
    <row r="85" spans="1:13" s="178" customFormat="1" ht="24">
      <c r="A85" s="180"/>
      <c r="B85" s="179"/>
      <c r="C85" s="179"/>
      <c r="D85" s="180" t="s">
        <v>278</v>
      </c>
      <c r="E85" s="1884" t="s">
        <v>279</v>
      </c>
      <c r="F85" s="1885"/>
      <c r="G85" s="1885"/>
      <c r="H85" s="1885"/>
      <c r="I85" s="1886"/>
      <c r="J85" s="180" t="s">
        <v>281</v>
      </c>
      <c r="K85" s="180" t="s">
        <v>283</v>
      </c>
      <c r="L85" s="808" t="s">
        <v>285</v>
      </c>
      <c r="M85" s="191"/>
    </row>
    <row r="86" spans="1:13" s="178" customFormat="1" ht="24">
      <c r="A86" s="182" t="s">
        <v>276</v>
      </c>
      <c r="B86" s="182" t="s">
        <v>95</v>
      </c>
      <c r="C86" s="182" t="s">
        <v>277</v>
      </c>
      <c r="D86" s="183" t="s">
        <v>286</v>
      </c>
      <c r="E86" s="180">
        <v>2561</v>
      </c>
      <c r="F86" s="180">
        <v>2562</v>
      </c>
      <c r="G86" s="180">
        <v>2563</v>
      </c>
      <c r="H86" s="180">
        <v>2564</v>
      </c>
      <c r="I86" s="180">
        <v>2565</v>
      </c>
      <c r="J86" s="182" t="s">
        <v>282</v>
      </c>
      <c r="K86" s="182" t="s">
        <v>284</v>
      </c>
      <c r="L86" s="809" t="s">
        <v>329</v>
      </c>
      <c r="M86" s="197"/>
    </row>
    <row r="87" spans="1:13" s="178" customFormat="1" ht="24">
      <c r="A87" s="182"/>
      <c r="B87" s="182"/>
      <c r="C87" s="182"/>
      <c r="D87" s="182" t="s">
        <v>287</v>
      </c>
      <c r="E87" s="184" t="s">
        <v>280</v>
      </c>
      <c r="F87" s="184" t="s">
        <v>280</v>
      </c>
      <c r="G87" s="184" t="s">
        <v>280</v>
      </c>
      <c r="H87" s="184" t="s">
        <v>280</v>
      </c>
      <c r="I87" s="184" t="s">
        <v>280</v>
      </c>
      <c r="J87" s="184"/>
      <c r="K87" s="184"/>
      <c r="L87" s="810" t="s">
        <v>330</v>
      </c>
      <c r="M87" s="202"/>
    </row>
    <row r="88" spans="1:13" s="178" customFormat="1" ht="24">
      <c r="A88" s="141">
        <v>39</v>
      </c>
      <c r="B88" s="717" t="s">
        <v>3204</v>
      </c>
      <c r="C88" s="187" t="s">
        <v>2281</v>
      </c>
      <c r="D88" s="191" t="s">
        <v>2301</v>
      </c>
      <c r="E88" s="161" t="s">
        <v>97</v>
      </c>
      <c r="F88" s="190">
        <v>6000</v>
      </c>
      <c r="G88" s="190">
        <v>6000</v>
      </c>
      <c r="H88" s="190">
        <v>6000</v>
      </c>
      <c r="I88" s="190">
        <v>6000</v>
      </c>
      <c r="J88" s="197" t="s">
        <v>820</v>
      </c>
      <c r="K88" s="223" t="s">
        <v>2282</v>
      </c>
      <c r="L88" s="815" t="s">
        <v>841</v>
      </c>
      <c r="M88" s="191"/>
    </row>
    <row r="89" spans="1:13" s="178" customFormat="1" ht="24">
      <c r="A89" s="1356"/>
      <c r="B89" s="684" t="s">
        <v>3171</v>
      </c>
      <c r="C89" s="195" t="s">
        <v>2283</v>
      </c>
      <c r="D89" s="197"/>
      <c r="E89" s="156"/>
      <c r="F89" s="205"/>
      <c r="G89" s="205"/>
      <c r="H89" s="205"/>
      <c r="I89" s="205"/>
      <c r="J89" s="197" t="s">
        <v>768</v>
      </c>
      <c r="K89" s="223" t="s">
        <v>2283</v>
      </c>
      <c r="L89" s="815" t="s">
        <v>842</v>
      </c>
      <c r="M89" s="197"/>
    </row>
    <row r="90" spans="1:13" s="178" customFormat="1" ht="24">
      <c r="A90" s="1356" t="s">
        <v>1227</v>
      </c>
      <c r="B90" s="115" t="s">
        <v>3172</v>
      </c>
      <c r="C90" s="195"/>
      <c r="D90" s="197"/>
      <c r="E90" s="156"/>
      <c r="F90" s="205"/>
      <c r="G90" s="205"/>
      <c r="H90" s="205"/>
      <c r="I90" s="205"/>
      <c r="J90" s="197"/>
      <c r="K90" s="195"/>
      <c r="L90" s="815"/>
      <c r="M90" s="202"/>
    </row>
    <row r="91" spans="1:13" s="178" customFormat="1" ht="24">
      <c r="A91" s="78">
        <v>40</v>
      </c>
      <c r="B91" s="145" t="s">
        <v>3205</v>
      </c>
      <c r="C91" s="704" t="s">
        <v>2305</v>
      </c>
      <c r="D91" s="191" t="s">
        <v>2301</v>
      </c>
      <c r="E91" s="161" t="s">
        <v>97</v>
      </c>
      <c r="F91" s="190">
        <v>7000</v>
      </c>
      <c r="G91" s="190">
        <v>7000</v>
      </c>
      <c r="H91" s="190">
        <v>7000</v>
      </c>
      <c r="I91" s="190">
        <v>7000</v>
      </c>
      <c r="J91" s="191" t="s">
        <v>820</v>
      </c>
      <c r="K91" s="214" t="s">
        <v>2278</v>
      </c>
      <c r="L91" s="584" t="s">
        <v>841</v>
      </c>
      <c r="M91" s="191"/>
    </row>
    <row r="92" spans="1:13" s="178" customFormat="1" ht="24">
      <c r="A92" s="79"/>
      <c r="B92" s="59" t="s">
        <v>3168</v>
      </c>
      <c r="C92" s="705" t="s">
        <v>2306</v>
      </c>
      <c r="D92" s="69"/>
      <c r="E92" s="156"/>
      <c r="F92" s="205"/>
      <c r="G92" s="205"/>
      <c r="H92" s="205"/>
      <c r="I92" s="205"/>
      <c r="J92" s="197" t="s">
        <v>768</v>
      </c>
      <c r="K92" s="223" t="s">
        <v>2279</v>
      </c>
      <c r="L92" s="815" t="s">
        <v>842</v>
      </c>
      <c r="M92" s="197"/>
    </row>
    <row r="93" spans="1:13" s="178" customFormat="1" ht="24">
      <c r="A93" s="80"/>
      <c r="B93" s="94"/>
      <c r="C93" s="56"/>
      <c r="D93" s="224"/>
      <c r="E93" s="143"/>
      <c r="F93" s="202"/>
      <c r="G93" s="202"/>
      <c r="H93" s="202"/>
      <c r="I93" s="202"/>
      <c r="J93" s="202"/>
      <c r="K93" s="218"/>
      <c r="L93" s="149"/>
      <c r="M93" s="191"/>
    </row>
    <row r="94" spans="1:13" s="178" customFormat="1" ht="24">
      <c r="A94" s="141">
        <v>41</v>
      </c>
      <c r="B94" s="717" t="s">
        <v>3206</v>
      </c>
      <c r="C94" s="187" t="s">
        <v>2281</v>
      </c>
      <c r="D94" s="191" t="s">
        <v>2307</v>
      </c>
      <c r="E94" s="156" t="s">
        <v>97</v>
      </c>
      <c r="F94" s="205">
        <v>7000</v>
      </c>
      <c r="G94" s="205">
        <v>7000</v>
      </c>
      <c r="H94" s="205">
        <v>7000</v>
      </c>
      <c r="I94" s="205">
        <v>7000</v>
      </c>
      <c r="J94" s="191" t="s">
        <v>820</v>
      </c>
      <c r="K94" s="250" t="s">
        <v>2282</v>
      </c>
      <c r="L94" s="815" t="s">
        <v>841</v>
      </c>
      <c r="M94" s="197"/>
    </row>
    <row r="95" spans="1:13" s="178" customFormat="1" ht="24">
      <c r="A95" s="1356"/>
      <c r="B95" s="684" t="s">
        <v>3171</v>
      </c>
      <c r="C95" s="195" t="s">
        <v>2283</v>
      </c>
      <c r="D95" s="222"/>
      <c r="E95" s="46"/>
      <c r="F95" s="197"/>
      <c r="G95" s="197"/>
      <c r="H95" s="197"/>
      <c r="I95" s="197"/>
      <c r="J95" s="197" t="s">
        <v>768</v>
      </c>
      <c r="K95" s="195" t="s">
        <v>3173</v>
      </c>
      <c r="L95" s="815" t="s">
        <v>842</v>
      </c>
      <c r="M95" s="202"/>
    </row>
    <row r="96" spans="1:13" s="178" customFormat="1" ht="24">
      <c r="A96" s="76"/>
      <c r="B96" s="115" t="s">
        <v>3172</v>
      </c>
      <c r="C96" s="55"/>
      <c r="D96" s="222"/>
      <c r="E96" s="46"/>
      <c r="F96" s="197"/>
      <c r="G96" s="197"/>
      <c r="H96" s="197"/>
      <c r="I96" s="197"/>
      <c r="J96" s="202"/>
      <c r="K96" s="250" t="s">
        <v>3174</v>
      </c>
      <c r="L96" s="815"/>
      <c r="M96" s="49"/>
    </row>
    <row r="97" spans="1:13" s="178" customFormat="1" ht="24">
      <c r="A97" s="141">
        <v>42</v>
      </c>
      <c r="B97" s="145" t="s">
        <v>3207</v>
      </c>
      <c r="C97" s="187" t="s">
        <v>2286</v>
      </c>
      <c r="D97" s="191" t="s">
        <v>2307</v>
      </c>
      <c r="E97" s="161" t="s">
        <v>97</v>
      </c>
      <c r="F97" s="190">
        <v>7000</v>
      </c>
      <c r="G97" s="190">
        <v>7000</v>
      </c>
      <c r="H97" s="190">
        <v>7000</v>
      </c>
      <c r="I97" s="190">
        <v>7000</v>
      </c>
      <c r="J97" s="191" t="s">
        <v>820</v>
      </c>
      <c r="K97" s="214" t="s">
        <v>2297</v>
      </c>
      <c r="L97" s="584" t="s">
        <v>841</v>
      </c>
      <c r="M97" s="49"/>
    </row>
    <row r="98" spans="1:13" s="178" customFormat="1" ht="24">
      <c r="A98" s="1356"/>
      <c r="B98" s="684" t="s">
        <v>3163</v>
      </c>
      <c r="C98" s="195" t="s">
        <v>2288</v>
      </c>
      <c r="D98" s="197"/>
      <c r="E98" s="156"/>
      <c r="F98" s="205"/>
      <c r="G98" s="205"/>
      <c r="H98" s="205"/>
      <c r="I98" s="205"/>
      <c r="J98" s="197" t="s">
        <v>768</v>
      </c>
      <c r="K98" s="195" t="s">
        <v>2288</v>
      </c>
      <c r="L98" s="815" t="s">
        <v>842</v>
      </c>
      <c r="M98" s="191"/>
    </row>
    <row r="99" spans="1:13" s="178" customFormat="1" ht="24">
      <c r="A99" s="1356"/>
      <c r="B99" s="94"/>
      <c r="C99" s="705"/>
      <c r="D99" s="197"/>
      <c r="E99" s="156"/>
      <c r="F99" s="205"/>
      <c r="G99" s="205"/>
      <c r="H99" s="205"/>
      <c r="I99" s="205"/>
      <c r="J99" s="202"/>
      <c r="K99" s="223"/>
      <c r="L99" s="149"/>
      <c r="M99" s="197"/>
    </row>
    <row r="100" spans="1:13" s="178" customFormat="1" ht="97.5">
      <c r="A100" s="141">
        <v>43</v>
      </c>
      <c r="B100" s="720" t="s">
        <v>3207</v>
      </c>
      <c r="C100" s="704" t="s">
        <v>2308</v>
      </c>
      <c r="D100" s="191" t="s">
        <v>2307</v>
      </c>
      <c r="E100" s="161" t="s">
        <v>97</v>
      </c>
      <c r="F100" s="190">
        <v>6000</v>
      </c>
      <c r="G100" s="190">
        <v>6000</v>
      </c>
      <c r="H100" s="190">
        <v>6000</v>
      </c>
      <c r="I100" s="190">
        <v>6000</v>
      </c>
      <c r="J100" s="191" t="s">
        <v>820</v>
      </c>
      <c r="K100" s="214" t="s">
        <v>2309</v>
      </c>
      <c r="L100" s="815" t="s">
        <v>841</v>
      </c>
      <c r="M100" s="197"/>
    </row>
    <row r="101" spans="1:13" s="178" customFormat="1" ht="24">
      <c r="A101" s="1364"/>
      <c r="B101" s="59" t="s">
        <v>3208</v>
      </c>
      <c r="C101" s="705" t="s">
        <v>2310</v>
      </c>
      <c r="D101" s="197"/>
      <c r="E101" s="156"/>
      <c r="F101" s="205"/>
      <c r="G101" s="205"/>
      <c r="H101" s="205"/>
      <c r="I101" s="205"/>
      <c r="J101" s="197" t="s">
        <v>768</v>
      </c>
      <c r="K101" s="223" t="s">
        <v>2311</v>
      </c>
      <c r="L101" s="815" t="s">
        <v>842</v>
      </c>
      <c r="M101" s="196"/>
    </row>
    <row r="102" spans="1:13" s="178" customFormat="1" ht="24">
      <c r="A102" s="1364"/>
      <c r="B102" s="94"/>
      <c r="C102" s="705"/>
      <c r="D102" s="197"/>
      <c r="E102" s="156"/>
      <c r="F102" s="205"/>
      <c r="G102" s="205"/>
      <c r="H102" s="205"/>
      <c r="I102" s="205"/>
      <c r="J102" s="202"/>
      <c r="K102" s="223"/>
      <c r="L102" s="815"/>
      <c r="M102" s="1354"/>
    </row>
    <row r="103" spans="1:13" s="178" customFormat="1" ht="24">
      <c r="A103" s="141">
        <v>44</v>
      </c>
      <c r="B103" s="145" t="s">
        <v>3209</v>
      </c>
      <c r="C103" s="187" t="s">
        <v>2286</v>
      </c>
      <c r="D103" s="191" t="s">
        <v>2312</v>
      </c>
      <c r="E103" s="161" t="s">
        <v>97</v>
      </c>
      <c r="F103" s="190">
        <v>7000</v>
      </c>
      <c r="G103" s="190">
        <v>7000</v>
      </c>
      <c r="H103" s="190">
        <v>7000</v>
      </c>
      <c r="I103" s="190">
        <v>7000</v>
      </c>
      <c r="J103" s="191" t="s">
        <v>820</v>
      </c>
      <c r="K103" s="247" t="s">
        <v>1899</v>
      </c>
      <c r="L103" s="584" t="s">
        <v>841</v>
      </c>
      <c r="M103" s="180"/>
    </row>
    <row r="104" spans="1:13" s="178" customFormat="1" ht="24">
      <c r="A104" s="1364" t="s">
        <v>1227</v>
      </c>
      <c r="B104" s="684" t="s">
        <v>3163</v>
      </c>
      <c r="C104" s="195" t="s">
        <v>2288</v>
      </c>
      <c r="D104" s="197"/>
      <c r="E104" s="156"/>
      <c r="F104" s="205"/>
      <c r="G104" s="205"/>
      <c r="H104" s="205"/>
      <c r="I104" s="205"/>
      <c r="J104" s="197" t="s">
        <v>768</v>
      </c>
      <c r="K104" s="1057" t="s">
        <v>3160</v>
      </c>
      <c r="L104" s="815" t="s">
        <v>842</v>
      </c>
      <c r="M104" s="182"/>
    </row>
    <row r="105" spans="1:13" s="178" customFormat="1" ht="24">
      <c r="A105" s="645"/>
      <c r="B105" s="94"/>
      <c r="C105" s="95"/>
      <c r="D105" s="202"/>
      <c r="E105" s="582"/>
      <c r="F105" s="282"/>
      <c r="G105" s="282"/>
      <c r="H105" s="282"/>
      <c r="I105" s="282"/>
      <c r="J105" s="202"/>
      <c r="K105" s="206" t="s">
        <v>2273</v>
      </c>
      <c r="L105" s="149"/>
      <c r="M105" s="182"/>
    </row>
    <row r="106" spans="1:13" s="178" customFormat="1" ht="24">
      <c r="A106" s="1358"/>
      <c r="B106" s="200"/>
      <c r="C106" s="87"/>
      <c r="D106" s="196"/>
      <c r="E106" s="714"/>
      <c r="F106" s="196"/>
      <c r="G106" s="196"/>
      <c r="H106" s="196"/>
      <c r="I106" s="196"/>
      <c r="J106" s="196"/>
      <c r="K106" s="200"/>
      <c r="L106" s="813"/>
      <c r="M106" s="182"/>
    </row>
    <row r="107" spans="1:13" s="178" customFormat="1" ht="24">
      <c r="A107" s="180"/>
      <c r="B107" s="179"/>
      <c r="C107" s="179"/>
      <c r="D107" s="180" t="s">
        <v>278</v>
      </c>
      <c r="E107" s="1884" t="s">
        <v>279</v>
      </c>
      <c r="F107" s="1885"/>
      <c r="G107" s="1885"/>
      <c r="H107" s="1885"/>
      <c r="I107" s="1886"/>
      <c r="J107" s="180" t="s">
        <v>281</v>
      </c>
      <c r="K107" s="180" t="s">
        <v>283</v>
      </c>
      <c r="L107" s="808" t="s">
        <v>285</v>
      </c>
      <c r="M107" s="191"/>
    </row>
    <row r="108" spans="1:13" s="178" customFormat="1" ht="24">
      <c r="A108" s="182" t="s">
        <v>276</v>
      </c>
      <c r="B108" s="182" t="s">
        <v>95</v>
      </c>
      <c r="C108" s="182" t="s">
        <v>277</v>
      </c>
      <c r="D108" s="183" t="s">
        <v>286</v>
      </c>
      <c r="E108" s="180">
        <v>2561</v>
      </c>
      <c r="F108" s="180">
        <v>2562</v>
      </c>
      <c r="G108" s="180">
        <v>2563</v>
      </c>
      <c r="H108" s="180">
        <v>2564</v>
      </c>
      <c r="I108" s="180">
        <v>2565</v>
      </c>
      <c r="J108" s="182" t="s">
        <v>282</v>
      </c>
      <c r="K108" s="182" t="s">
        <v>284</v>
      </c>
      <c r="L108" s="809" t="s">
        <v>329</v>
      </c>
      <c r="M108" s="197"/>
    </row>
    <row r="109" spans="1:13" s="178" customFormat="1" ht="24">
      <c r="A109" s="182"/>
      <c r="B109" s="182"/>
      <c r="C109" s="182"/>
      <c r="D109" s="182" t="s">
        <v>287</v>
      </c>
      <c r="E109" s="184" t="s">
        <v>280</v>
      </c>
      <c r="F109" s="184" t="s">
        <v>280</v>
      </c>
      <c r="G109" s="184" t="s">
        <v>280</v>
      </c>
      <c r="H109" s="184" t="s">
        <v>280</v>
      </c>
      <c r="I109" s="184" t="s">
        <v>280</v>
      </c>
      <c r="J109" s="182"/>
      <c r="K109" s="182"/>
      <c r="L109" s="809" t="s">
        <v>330</v>
      </c>
      <c r="M109" s="197"/>
    </row>
    <row r="110" spans="1:13" s="178" customFormat="1" ht="24">
      <c r="A110" s="78">
        <v>45</v>
      </c>
      <c r="B110" s="145" t="s">
        <v>3210</v>
      </c>
      <c r="C110" s="187" t="s">
        <v>2313</v>
      </c>
      <c r="D110" s="191" t="s">
        <v>2312</v>
      </c>
      <c r="E110" s="161" t="s">
        <v>97</v>
      </c>
      <c r="F110" s="190">
        <v>7000</v>
      </c>
      <c r="G110" s="190">
        <v>7000</v>
      </c>
      <c r="H110" s="190">
        <v>7000</v>
      </c>
      <c r="I110" s="190">
        <v>7000</v>
      </c>
      <c r="J110" s="191" t="s">
        <v>820</v>
      </c>
      <c r="K110" s="247" t="s">
        <v>2299</v>
      </c>
      <c r="L110" s="584" t="s">
        <v>841</v>
      </c>
      <c r="M110" s="191"/>
    </row>
    <row r="111" spans="1:13" s="178" customFormat="1" ht="24">
      <c r="A111" s="79"/>
      <c r="B111" s="55" t="s">
        <v>3201</v>
      </c>
      <c r="C111" s="195" t="s">
        <v>2314</v>
      </c>
      <c r="D111" s="69"/>
      <c r="E111" s="156"/>
      <c r="F111" s="205"/>
      <c r="G111" s="205"/>
      <c r="H111" s="205"/>
      <c r="I111" s="205"/>
      <c r="J111" s="197" t="s">
        <v>768</v>
      </c>
      <c r="K111" s="248" t="s">
        <v>2300</v>
      </c>
      <c r="L111" s="815" t="s">
        <v>842</v>
      </c>
      <c r="M111" s="197"/>
    </row>
    <row r="112" spans="1:13" s="178" customFormat="1" ht="24">
      <c r="A112" s="80"/>
      <c r="B112" s="709" t="s">
        <v>3202</v>
      </c>
      <c r="C112" s="56"/>
      <c r="D112" s="224"/>
      <c r="E112" s="143"/>
      <c r="F112" s="202"/>
      <c r="G112" s="202"/>
      <c r="H112" s="202"/>
      <c r="I112" s="202"/>
      <c r="J112" s="202"/>
      <c r="K112" s="249"/>
      <c r="L112" s="826"/>
      <c r="M112" s="202"/>
    </row>
    <row r="113" spans="1:13" s="178" customFormat="1" ht="24">
      <c r="A113" s="141">
        <v>46</v>
      </c>
      <c r="B113" s="145" t="s">
        <v>3211</v>
      </c>
      <c r="C113" s="55" t="s">
        <v>2315</v>
      </c>
      <c r="D113" s="191" t="s">
        <v>2312</v>
      </c>
      <c r="E113" s="156" t="s">
        <v>97</v>
      </c>
      <c r="F113" s="205">
        <v>6000</v>
      </c>
      <c r="G113" s="205">
        <v>6000</v>
      </c>
      <c r="H113" s="205">
        <v>6000</v>
      </c>
      <c r="I113" s="205">
        <v>6000</v>
      </c>
      <c r="J113" s="191" t="s">
        <v>820</v>
      </c>
      <c r="K113" s="250" t="s">
        <v>2316</v>
      </c>
      <c r="L113" s="584" t="s">
        <v>841</v>
      </c>
      <c r="M113" s="191"/>
    </row>
    <row r="114" spans="1:13" s="178" customFormat="1" ht="24">
      <c r="A114" s="1356"/>
      <c r="B114" s="59" t="s">
        <v>3168</v>
      </c>
      <c r="C114" s="55" t="s">
        <v>2317</v>
      </c>
      <c r="D114" s="222"/>
      <c r="E114" s="46"/>
      <c r="F114" s="197"/>
      <c r="G114" s="197"/>
      <c r="H114" s="197"/>
      <c r="I114" s="197"/>
      <c r="J114" s="197" t="s">
        <v>768</v>
      </c>
      <c r="K114" s="55" t="s">
        <v>2317</v>
      </c>
      <c r="L114" s="815" t="s">
        <v>842</v>
      </c>
      <c r="M114" s="197"/>
    </row>
    <row r="115" spans="1:13" s="178" customFormat="1" ht="24">
      <c r="A115" s="76"/>
      <c r="B115" s="94"/>
      <c r="C115" s="55"/>
      <c r="D115" s="222"/>
      <c r="E115" s="46"/>
      <c r="F115" s="197"/>
      <c r="G115" s="197"/>
      <c r="H115" s="197"/>
      <c r="I115" s="197"/>
      <c r="J115" s="202"/>
      <c r="K115" s="250"/>
      <c r="L115" s="828"/>
      <c r="M115" s="197"/>
    </row>
    <row r="116" spans="1:13" s="178" customFormat="1" ht="24">
      <c r="A116" s="141">
        <v>47</v>
      </c>
      <c r="B116" s="717" t="s">
        <v>3212</v>
      </c>
      <c r="C116" s="187" t="s">
        <v>2281</v>
      </c>
      <c r="D116" s="191" t="s">
        <v>2318</v>
      </c>
      <c r="E116" s="161" t="s">
        <v>97</v>
      </c>
      <c r="F116" s="190">
        <v>7000</v>
      </c>
      <c r="G116" s="190">
        <v>7000</v>
      </c>
      <c r="H116" s="190">
        <v>7000</v>
      </c>
      <c r="I116" s="190">
        <v>7000</v>
      </c>
      <c r="J116" s="191" t="s">
        <v>820</v>
      </c>
      <c r="K116" s="214" t="s">
        <v>2282</v>
      </c>
      <c r="L116" s="584" t="s">
        <v>841</v>
      </c>
      <c r="M116" s="1354"/>
    </row>
    <row r="117" spans="1:13" s="178" customFormat="1" ht="24">
      <c r="A117" s="1356"/>
      <c r="B117" s="684" t="s">
        <v>3171</v>
      </c>
      <c r="C117" s="195" t="s">
        <v>2283</v>
      </c>
      <c r="D117" s="197"/>
      <c r="E117" s="156"/>
      <c r="F117" s="205"/>
      <c r="G117" s="205"/>
      <c r="H117" s="205"/>
      <c r="I117" s="205"/>
      <c r="J117" s="197" t="s">
        <v>768</v>
      </c>
      <c r="K117" s="223" t="s">
        <v>2283</v>
      </c>
      <c r="L117" s="815" t="s">
        <v>842</v>
      </c>
      <c r="M117" s="1354"/>
    </row>
    <row r="118" spans="1:13" s="178" customFormat="1" ht="24">
      <c r="A118" s="1356"/>
      <c r="B118" s="115" t="s">
        <v>3172</v>
      </c>
      <c r="C118" s="195"/>
      <c r="D118" s="197"/>
      <c r="E118" s="156"/>
      <c r="F118" s="205"/>
      <c r="G118" s="205"/>
      <c r="H118" s="205"/>
      <c r="I118" s="205"/>
      <c r="J118" s="197"/>
      <c r="K118" s="223"/>
      <c r="L118" s="815"/>
      <c r="M118" s="1354"/>
    </row>
    <row r="119" spans="1:13" s="74" customFormat="1" ht="20.100000000000001" customHeight="1">
      <c r="A119" s="141">
        <v>48</v>
      </c>
      <c r="B119" s="145" t="s">
        <v>3213</v>
      </c>
      <c r="C119" s="187" t="s">
        <v>2286</v>
      </c>
      <c r="D119" s="191" t="s">
        <v>2318</v>
      </c>
      <c r="E119" s="161" t="s">
        <v>97</v>
      </c>
      <c r="F119" s="190">
        <v>6000</v>
      </c>
      <c r="G119" s="190">
        <v>6000</v>
      </c>
      <c r="H119" s="190">
        <v>6000</v>
      </c>
      <c r="I119" s="190">
        <v>6000</v>
      </c>
      <c r="J119" s="191" t="s">
        <v>820</v>
      </c>
      <c r="K119" s="247" t="s">
        <v>1899</v>
      </c>
      <c r="L119" s="584" t="s">
        <v>841</v>
      </c>
      <c r="M119" s="1354"/>
    </row>
    <row r="120" spans="1:13" s="74" customFormat="1" ht="20.100000000000001" customHeight="1">
      <c r="A120" s="1364"/>
      <c r="B120" s="684" t="s">
        <v>3163</v>
      </c>
      <c r="C120" s="195" t="s">
        <v>2288</v>
      </c>
      <c r="D120" s="197"/>
      <c r="E120" s="156"/>
      <c r="F120" s="205"/>
      <c r="G120" s="205"/>
      <c r="H120" s="205"/>
      <c r="I120" s="205"/>
      <c r="J120" s="197" t="s">
        <v>768</v>
      </c>
      <c r="K120" s="1057" t="s">
        <v>3160</v>
      </c>
      <c r="L120" s="815" t="s">
        <v>842</v>
      </c>
      <c r="M120" s="1354"/>
    </row>
    <row r="121" spans="1:13" s="74" customFormat="1" ht="20.100000000000001" customHeight="1">
      <c r="A121" s="1364"/>
      <c r="B121" s="94"/>
      <c r="C121" s="705"/>
      <c r="D121" s="197"/>
      <c r="E121" s="156"/>
      <c r="F121" s="205"/>
      <c r="G121" s="205"/>
      <c r="H121" s="205"/>
      <c r="I121" s="205"/>
      <c r="J121" s="202"/>
      <c r="K121" s="206" t="s">
        <v>2273</v>
      </c>
      <c r="L121" s="815"/>
      <c r="M121" s="1354"/>
    </row>
    <row r="122" spans="1:13" s="74" customFormat="1" ht="20.100000000000001" customHeight="1">
      <c r="A122" s="78">
        <v>49</v>
      </c>
      <c r="B122" s="145" t="s">
        <v>3214</v>
      </c>
      <c r="C122" s="187" t="s">
        <v>2313</v>
      </c>
      <c r="D122" s="191" t="s">
        <v>2318</v>
      </c>
      <c r="E122" s="161" t="s">
        <v>97</v>
      </c>
      <c r="F122" s="190">
        <v>7000</v>
      </c>
      <c r="G122" s="190">
        <v>7000</v>
      </c>
      <c r="H122" s="190">
        <v>7000</v>
      </c>
      <c r="I122" s="190">
        <v>7000</v>
      </c>
      <c r="J122" s="191" t="s">
        <v>820</v>
      </c>
      <c r="K122" s="234" t="s">
        <v>2319</v>
      </c>
      <c r="L122" s="584" t="s">
        <v>841</v>
      </c>
      <c r="M122" s="1354"/>
    </row>
    <row r="123" spans="1:13" s="74" customFormat="1" ht="20.100000000000001" customHeight="1">
      <c r="A123" s="79" t="s">
        <v>1227</v>
      </c>
      <c r="B123" s="55" t="s">
        <v>3201</v>
      </c>
      <c r="C123" s="195" t="s">
        <v>2314</v>
      </c>
      <c r="D123" s="196"/>
      <c r="E123" s="156"/>
      <c r="F123" s="205"/>
      <c r="G123" s="205"/>
      <c r="H123" s="205"/>
      <c r="I123" s="205"/>
      <c r="J123" s="197" t="s">
        <v>768</v>
      </c>
      <c r="K123" s="87" t="s">
        <v>2314</v>
      </c>
      <c r="L123" s="815" t="s">
        <v>842</v>
      </c>
      <c r="M123" s="1354"/>
    </row>
    <row r="124" spans="1:13" s="74" customFormat="1" ht="20.100000000000001" customHeight="1">
      <c r="A124" s="79"/>
      <c r="B124" s="709" t="s">
        <v>3202</v>
      </c>
      <c r="C124" s="223"/>
      <c r="D124" s="196"/>
      <c r="E124" s="156"/>
      <c r="F124" s="205"/>
      <c r="G124" s="205"/>
      <c r="H124" s="205"/>
      <c r="I124" s="205"/>
      <c r="J124" s="202"/>
      <c r="K124" s="87"/>
      <c r="L124" s="815"/>
      <c r="M124" s="164"/>
    </row>
    <row r="125" spans="1:13" s="74" customFormat="1" ht="20.100000000000001" customHeight="1">
      <c r="A125" s="78">
        <v>50</v>
      </c>
      <c r="B125" s="145" t="s">
        <v>3215</v>
      </c>
      <c r="C125" s="187" t="s">
        <v>2286</v>
      </c>
      <c r="D125" s="191" t="s">
        <v>2320</v>
      </c>
      <c r="E125" s="161" t="s">
        <v>97</v>
      </c>
      <c r="F125" s="190">
        <v>7000</v>
      </c>
      <c r="G125" s="190">
        <v>7000</v>
      </c>
      <c r="H125" s="190">
        <v>7000</v>
      </c>
      <c r="I125" s="190">
        <v>7000</v>
      </c>
      <c r="J125" s="191" t="s">
        <v>820</v>
      </c>
      <c r="K125" s="247" t="s">
        <v>1899</v>
      </c>
      <c r="L125" s="584" t="s">
        <v>841</v>
      </c>
      <c r="M125" s="157"/>
    </row>
    <row r="126" spans="1:13" s="74" customFormat="1" ht="20.100000000000001" customHeight="1">
      <c r="A126" s="79"/>
      <c r="B126" s="684" t="s">
        <v>3163</v>
      </c>
      <c r="C126" s="195" t="s">
        <v>2288</v>
      </c>
      <c r="D126" s="69"/>
      <c r="E126" s="156"/>
      <c r="F126" s="205"/>
      <c r="G126" s="205"/>
      <c r="H126" s="205"/>
      <c r="I126" s="205"/>
      <c r="J126" s="197" t="s">
        <v>768</v>
      </c>
      <c r="K126" s="1057" t="s">
        <v>3160</v>
      </c>
      <c r="L126" s="815" t="s">
        <v>842</v>
      </c>
      <c r="M126" s="157"/>
    </row>
    <row r="127" spans="1:13" s="74" customFormat="1" ht="20.100000000000001" customHeight="1">
      <c r="A127" s="184"/>
      <c r="B127" s="94"/>
      <c r="C127" s="56"/>
      <c r="D127" s="224"/>
      <c r="E127" s="143"/>
      <c r="F127" s="202"/>
      <c r="G127" s="202"/>
      <c r="H127" s="202"/>
      <c r="I127" s="202"/>
      <c r="J127" s="202"/>
      <c r="K127" s="206" t="s">
        <v>2273</v>
      </c>
      <c r="L127" s="826"/>
      <c r="M127" s="796"/>
    </row>
    <row r="128" spans="1:13" s="74" customFormat="1" ht="20.100000000000001" customHeight="1">
      <c r="A128" s="1358"/>
      <c r="B128" s="200"/>
      <c r="C128" s="222"/>
      <c r="D128" s="222"/>
      <c r="E128" s="762"/>
      <c r="F128" s="196"/>
      <c r="G128" s="196"/>
      <c r="H128" s="196"/>
      <c r="I128" s="196"/>
      <c r="J128" s="196"/>
      <c r="K128" s="200"/>
      <c r="L128" s="813"/>
      <c r="M128" s="191"/>
    </row>
    <row r="129" spans="1:13" s="74" customFormat="1" ht="20.100000000000001" customHeight="1">
      <c r="A129" s="180"/>
      <c r="B129" s="179"/>
      <c r="C129" s="179"/>
      <c r="D129" s="180" t="s">
        <v>278</v>
      </c>
      <c r="E129" s="1884" t="s">
        <v>279</v>
      </c>
      <c r="F129" s="1885"/>
      <c r="G129" s="1885"/>
      <c r="H129" s="1885"/>
      <c r="I129" s="1886"/>
      <c r="J129" s="180" t="s">
        <v>281</v>
      </c>
      <c r="K129" s="180" t="s">
        <v>283</v>
      </c>
      <c r="L129" s="808" t="s">
        <v>285</v>
      </c>
      <c r="M129" s="197"/>
    </row>
    <row r="130" spans="1:13" s="74" customFormat="1" ht="20.100000000000001" customHeight="1">
      <c r="A130" s="182" t="s">
        <v>276</v>
      </c>
      <c r="B130" s="182" t="s">
        <v>95</v>
      </c>
      <c r="C130" s="182" t="s">
        <v>277</v>
      </c>
      <c r="D130" s="183" t="s">
        <v>286</v>
      </c>
      <c r="E130" s="180">
        <v>2561</v>
      </c>
      <c r="F130" s="180">
        <v>2562</v>
      </c>
      <c r="G130" s="180">
        <v>2563</v>
      </c>
      <c r="H130" s="180">
        <v>2564</v>
      </c>
      <c r="I130" s="180">
        <v>2565</v>
      </c>
      <c r="J130" s="182" t="s">
        <v>282</v>
      </c>
      <c r="K130" s="182" t="s">
        <v>284</v>
      </c>
      <c r="L130" s="809" t="s">
        <v>329</v>
      </c>
      <c r="M130" s="197"/>
    </row>
    <row r="131" spans="1:13" s="74" customFormat="1" ht="20.100000000000001" customHeight="1">
      <c r="A131" s="182"/>
      <c r="B131" s="182"/>
      <c r="C131" s="182"/>
      <c r="D131" s="182" t="s">
        <v>287</v>
      </c>
      <c r="E131" s="182" t="s">
        <v>280</v>
      </c>
      <c r="F131" s="182" t="s">
        <v>280</v>
      </c>
      <c r="G131" s="182" t="s">
        <v>280</v>
      </c>
      <c r="H131" s="182" t="s">
        <v>280</v>
      </c>
      <c r="I131" s="182" t="s">
        <v>280</v>
      </c>
      <c r="J131" s="182"/>
      <c r="K131" s="182"/>
      <c r="L131" s="809" t="s">
        <v>330</v>
      </c>
      <c r="M131" s="197"/>
    </row>
    <row r="132" spans="1:13" s="74" customFormat="1" ht="20.100000000000001" customHeight="1">
      <c r="A132" s="141">
        <v>51</v>
      </c>
      <c r="B132" s="145" t="s">
        <v>3216</v>
      </c>
      <c r="C132" s="230" t="s">
        <v>2315</v>
      </c>
      <c r="D132" s="191" t="s">
        <v>2320</v>
      </c>
      <c r="E132" s="161" t="s">
        <v>97</v>
      </c>
      <c r="F132" s="190">
        <v>6000</v>
      </c>
      <c r="G132" s="190">
        <v>6000</v>
      </c>
      <c r="H132" s="190">
        <v>6000</v>
      </c>
      <c r="I132" s="190">
        <v>6000</v>
      </c>
      <c r="J132" s="191" t="s">
        <v>820</v>
      </c>
      <c r="K132" s="667" t="s">
        <v>2316</v>
      </c>
      <c r="L132" s="584" t="s">
        <v>841</v>
      </c>
      <c r="M132" s="197"/>
    </row>
    <row r="133" spans="1:13" s="74" customFormat="1" ht="20.100000000000001" customHeight="1">
      <c r="A133" s="1356"/>
      <c r="B133" s="59" t="s">
        <v>3168</v>
      </c>
      <c r="C133" s="55" t="s">
        <v>2317</v>
      </c>
      <c r="D133" s="222"/>
      <c r="E133" s="46"/>
      <c r="F133" s="197"/>
      <c r="G133" s="197"/>
      <c r="H133" s="197"/>
      <c r="I133" s="197"/>
      <c r="J133" s="197" t="s">
        <v>768</v>
      </c>
      <c r="K133" s="250" t="s">
        <v>2317</v>
      </c>
      <c r="L133" s="815" t="s">
        <v>842</v>
      </c>
      <c r="M133" s="197"/>
    </row>
    <row r="134" spans="1:13" s="74" customFormat="1" ht="20.100000000000001" customHeight="1">
      <c r="A134" s="76"/>
      <c r="B134" s="94"/>
      <c r="C134" s="56"/>
      <c r="D134" s="224"/>
      <c r="E134" s="143"/>
      <c r="F134" s="202"/>
      <c r="G134" s="202"/>
      <c r="H134" s="202"/>
      <c r="I134" s="202"/>
      <c r="J134" s="202"/>
      <c r="K134" s="249"/>
      <c r="L134" s="149"/>
      <c r="M134" s="197"/>
    </row>
    <row r="135" spans="1:13" s="74" customFormat="1" ht="20.100000000000001" customHeight="1">
      <c r="A135" s="141">
        <v>52</v>
      </c>
      <c r="B135" s="145" t="s">
        <v>3217</v>
      </c>
      <c r="C135" s="704" t="s">
        <v>2322</v>
      </c>
      <c r="D135" s="191" t="s">
        <v>2320</v>
      </c>
      <c r="E135" s="161" t="s">
        <v>97</v>
      </c>
      <c r="F135" s="190">
        <v>7000</v>
      </c>
      <c r="G135" s="190">
        <v>7000</v>
      </c>
      <c r="H135" s="190">
        <v>7000</v>
      </c>
      <c r="I135" s="190">
        <v>7000</v>
      </c>
      <c r="J135" s="191" t="s">
        <v>820</v>
      </c>
      <c r="K135" s="667" t="s">
        <v>2275</v>
      </c>
      <c r="L135" s="584" t="s">
        <v>841</v>
      </c>
      <c r="M135" s="197"/>
    </row>
    <row r="136" spans="1:13" s="74" customFormat="1" ht="20.100000000000001" customHeight="1">
      <c r="A136" s="1356"/>
      <c r="B136" s="59" t="s">
        <v>3165</v>
      </c>
      <c r="C136" s="705" t="s">
        <v>2323</v>
      </c>
      <c r="D136" s="197"/>
      <c r="E136" s="156"/>
      <c r="F136" s="205"/>
      <c r="G136" s="205"/>
      <c r="H136" s="205"/>
      <c r="I136" s="205"/>
      <c r="J136" s="197" t="s">
        <v>768</v>
      </c>
      <c r="K136" s="55" t="s">
        <v>2276</v>
      </c>
      <c r="L136" s="815" t="s">
        <v>842</v>
      </c>
      <c r="M136" s="197"/>
    </row>
    <row r="137" spans="1:13" s="74" customFormat="1" ht="20.100000000000001" customHeight="1">
      <c r="A137" s="1356"/>
      <c r="B137" s="94"/>
      <c r="C137" s="705"/>
      <c r="D137" s="197"/>
      <c r="E137" s="156"/>
      <c r="F137" s="205"/>
      <c r="G137" s="205"/>
      <c r="H137" s="205"/>
      <c r="I137" s="205"/>
      <c r="J137" s="202"/>
      <c r="K137" s="249"/>
      <c r="L137" s="828"/>
      <c r="M137" s="197"/>
    </row>
    <row r="138" spans="1:13" s="74" customFormat="1" ht="20.100000000000001" customHeight="1">
      <c r="A138" s="78">
        <v>53</v>
      </c>
      <c r="B138" s="145" t="s">
        <v>3218</v>
      </c>
      <c r="C138" s="187" t="s">
        <v>2286</v>
      </c>
      <c r="D138" s="191" t="s">
        <v>2324</v>
      </c>
      <c r="E138" s="161" t="s">
        <v>97</v>
      </c>
      <c r="F138" s="190">
        <v>10000</v>
      </c>
      <c r="G138" s="190">
        <v>10000</v>
      </c>
      <c r="H138" s="190">
        <v>10000</v>
      </c>
      <c r="I138" s="190">
        <v>10000</v>
      </c>
      <c r="J138" s="191" t="s">
        <v>820</v>
      </c>
      <c r="K138" s="247" t="s">
        <v>3225</v>
      </c>
      <c r="L138" s="584" t="s">
        <v>841</v>
      </c>
      <c r="M138" s="197"/>
    </row>
    <row r="139" spans="1:13" s="74" customFormat="1" ht="20.100000000000001" customHeight="1">
      <c r="A139" s="79"/>
      <c r="B139" s="684" t="s">
        <v>3163</v>
      </c>
      <c r="C139" s="195" t="s">
        <v>2288</v>
      </c>
      <c r="D139" s="197"/>
      <c r="E139" s="156"/>
      <c r="F139" s="205"/>
      <c r="G139" s="205"/>
      <c r="H139" s="205"/>
      <c r="I139" s="205"/>
      <c r="J139" s="197" t="s">
        <v>768</v>
      </c>
      <c r="K139" s="223" t="s">
        <v>3160</v>
      </c>
      <c r="L139" s="815" t="s">
        <v>842</v>
      </c>
      <c r="M139" s="49"/>
    </row>
    <row r="140" spans="1:13" s="74" customFormat="1" ht="20.100000000000001" customHeight="1">
      <c r="A140" s="79"/>
      <c r="B140" s="59"/>
      <c r="C140" s="705"/>
      <c r="D140" s="197"/>
      <c r="E140" s="156"/>
      <c r="F140" s="205"/>
      <c r="G140" s="205"/>
      <c r="H140" s="205"/>
      <c r="I140" s="205"/>
      <c r="J140" s="197"/>
      <c r="K140" s="59" t="s">
        <v>2273</v>
      </c>
      <c r="L140" s="815"/>
      <c r="M140" s="49"/>
    </row>
    <row r="141" spans="1:13" s="74" customFormat="1" ht="20.100000000000001" customHeight="1">
      <c r="A141" s="141">
        <v>54</v>
      </c>
      <c r="B141" s="720" t="s">
        <v>3218</v>
      </c>
      <c r="C141" s="704" t="s">
        <v>2308</v>
      </c>
      <c r="D141" s="191" t="s">
        <v>2324</v>
      </c>
      <c r="E141" s="161" t="s">
        <v>97</v>
      </c>
      <c r="F141" s="190">
        <v>5000</v>
      </c>
      <c r="G141" s="190">
        <v>5000</v>
      </c>
      <c r="H141" s="190">
        <v>5000</v>
      </c>
      <c r="I141" s="190">
        <v>5000</v>
      </c>
      <c r="J141" s="191" t="s">
        <v>820</v>
      </c>
      <c r="K141" s="214" t="s">
        <v>2309</v>
      </c>
      <c r="L141" s="584" t="s">
        <v>841</v>
      </c>
      <c r="M141" s="49"/>
    </row>
    <row r="142" spans="1:13" s="74" customFormat="1" ht="20.100000000000001" customHeight="1">
      <c r="A142" s="1356"/>
      <c r="B142" s="59" t="s">
        <v>3208</v>
      </c>
      <c r="C142" s="705" t="s">
        <v>2310</v>
      </c>
      <c r="D142" s="197"/>
      <c r="E142" s="156"/>
      <c r="F142" s="205"/>
      <c r="G142" s="205"/>
      <c r="H142" s="205"/>
      <c r="I142" s="205"/>
      <c r="J142" s="197" t="s">
        <v>768</v>
      </c>
      <c r="K142" s="223" t="s">
        <v>2311</v>
      </c>
      <c r="L142" s="815" t="s">
        <v>842</v>
      </c>
      <c r="M142" s="49"/>
    </row>
    <row r="143" spans="1:13" s="74" customFormat="1" ht="20.100000000000001" customHeight="1">
      <c r="A143" s="76"/>
      <c r="B143" s="94"/>
      <c r="C143" s="95"/>
      <c r="D143" s="197"/>
      <c r="E143" s="582"/>
      <c r="F143" s="282"/>
      <c r="G143" s="282"/>
      <c r="H143" s="282"/>
      <c r="I143" s="282"/>
      <c r="J143" s="202"/>
      <c r="K143" s="218"/>
      <c r="L143" s="149"/>
      <c r="M143" s="49"/>
    </row>
    <row r="144" spans="1:13" s="74" customFormat="1" ht="20.100000000000001" customHeight="1">
      <c r="A144" s="141">
        <v>55</v>
      </c>
      <c r="B144" s="145" t="s">
        <v>3220</v>
      </c>
      <c r="C144" s="230" t="s">
        <v>2315</v>
      </c>
      <c r="D144" s="191" t="s">
        <v>3221</v>
      </c>
      <c r="E144" s="161" t="s">
        <v>97</v>
      </c>
      <c r="F144" s="190">
        <v>5000</v>
      </c>
      <c r="G144" s="190">
        <v>5000</v>
      </c>
      <c r="H144" s="190">
        <v>5000</v>
      </c>
      <c r="I144" s="190">
        <v>5000</v>
      </c>
      <c r="J144" s="191" t="s">
        <v>820</v>
      </c>
      <c r="K144" s="667" t="s">
        <v>2316</v>
      </c>
      <c r="L144" s="584" t="s">
        <v>841</v>
      </c>
      <c r="M144" s="197"/>
    </row>
    <row r="145" spans="1:14" s="74" customFormat="1" ht="20.100000000000001" customHeight="1">
      <c r="A145" s="1356"/>
      <c r="B145" s="59" t="s">
        <v>3168</v>
      </c>
      <c r="C145" s="55" t="s">
        <v>2317</v>
      </c>
      <c r="D145" s="222"/>
      <c r="E145" s="46"/>
      <c r="F145" s="205"/>
      <c r="G145" s="205"/>
      <c r="H145" s="205"/>
      <c r="I145" s="205"/>
      <c r="J145" s="197" t="s">
        <v>768</v>
      </c>
      <c r="K145" s="250" t="s">
        <v>2317</v>
      </c>
      <c r="L145" s="815" t="s">
        <v>842</v>
      </c>
      <c r="M145" s="197"/>
    </row>
    <row r="146" spans="1:14" s="74" customFormat="1" ht="20.100000000000001" customHeight="1">
      <c r="A146" s="76"/>
      <c r="B146" s="94"/>
      <c r="C146" s="56"/>
      <c r="D146" s="224"/>
      <c r="E146" s="143"/>
      <c r="F146" s="282"/>
      <c r="G146" s="282"/>
      <c r="H146" s="282"/>
      <c r="I146" s="282"/>
      <c r="J146" s="202"/>
      <c r="K146" s="249"/>
      <c r="L146" s="149"/>
      <c r="M146" s="197"/>
    </row>
    <row r="147" spans="1:14" s="74" customFormat="1" ht="20.100000000000001" customHeight="1">
      <c r="A147" s="141">
        <v>56</v>
      </c>
      <c r="B147" s="145" t="s">
        <v>3222</v>
      </c>
      <c r="C147" s="187" t="s">
        <v>2286</v>
      </c>
      <c r="D147" s="191" t="s">
        <v>3223</v>
      </c>
      <c r="E147" s="161" t="s">
        <v>97</v>
      </c>
      <c r="F147" s="190">
        <v>7000</v>
      </c>
      <c r="G147" s="190">
        <v>7000</v>
      </c>
      <c r="H147" s="190">
        <v>7000</v>
      </c>
      <c r="I147" s="190">
        <v>7000</v>
      </c>
      <c r="J147" s="191" t="s">
        <v>820</v>
      </c>
      <c r="K147" s="247" t="s">
        <v>1899</v>
      </c>
      <c r="L147" s="584" t="s">
        <v>841</v>
      </c>
      <c r="M147" s="197"/>
    </row>
    <row r="148" spans="1:14" s="74" customFormat="1" ht="20.100000000000001" customHeight="1">
      <c r="A148" s="1356"/>
      <c r="B148" s="684" t="s">
        <v>3163</v>
      </c>
      <c r="C148" s="195" t="s">
        <v>2288</v>
      </c>
      <c r="D148" s="197"/>
      <c r="E148" s="156"/>
      <c r="F148" s="205"/>
      <c r="G148" s="205"/>
      <c r="H148" s="205"/>
      <c r="I148" s="205"/>
      <c r="J148" s="197" t="s">
        <v>768</v>
      </c>
      <c r="K148" s="1057" t="s">
        <v>3160</v>
      </c>
      <c r="L148" s="815" t="s">
        <v>842</v>
      </c>
      <c r="M148" s="197"/>
    </row>
    <row r="149" spans="1:14" s="74" customFormat="1" ht="20.100000000000001" customHeight="1">
      <c r="A149" s="76"/>
      <c r="B149" s="94"/>
      <c r="C149" s="95"/>
      <c r="D149" s="202"/>
      <c r="E149" s="582"/>
      <c r="F149" s="282"/>
      <c r="G149" s="282"/>
      <c r="H149" s="282"/>
      <c r="I149" s="282"/>
      <c r="J149" s="202"/>
      <c r="K149" s="94" t="s">
        <v>2273</v>
      </c>
      <c r="L149" s="149"/>
      <c r="M149" s="197"/>
    </row>
    <row r="150" spans="1:14" s="74" customFormat="1" ht="20.100000000000001" customHeight="1">
      <c r="A150" s="141">
        <v>57</v>
      </c>
      <c r="B150" s="145" t="s">
        <v>3224</v>
      </c>
      <c r="C150" s="230" t="s">
        <v>2315</v>
      </c>
      <c r="D150" s="191" t="s">
        <v>3223</v>
      </c>
      <c r="E150" s="161" t="s">
        <v>97</v>
      </c>
      <c r="F150" s="190">
        <v>6000</v>
      </c>
      <c r="G150" s="190">
        <v>6000</v>
      </c>
      <c r="H150" s="190">
        <v>6000</v>
      </c>
      <c r="I150" s="190">
        <v>6000</v>
      </c>
      <c r="J150" s="191" t="s">
        <v>820</v>
      </c>
      <c r="K150" s="667" t="s">
        <v>2316</v>
      </c>
      <c r="L150" s="584" t="s">
        <v>841</v>
      </c>
      <c r="M150" s="197"/>
    </row>
    <row r="151" spans="1:14" s="74" customFormat="1" ht="20.100000000000001" customHeight="1">
      <c r="A151" s="1356"/>
      <c r="B151" s="59" t="s">
        <v>3168</v>
      </c>
      <c r="C151" s="55" t="s">
        <v>2317</v>
      </c>
      <c r="D151" s="222"/>
      <c r="E151" s="46"/>
      <c r="F151" s="197"/>
      <c r="G151" s="197"/>
      <c r="H151" s="197"/>
      <c r="I151" s="197"/>
      <c r="J151" s="197" t="s">
        <v>768</v>
      </c>
      <c r="K151" s="250" t="s">
        <v>2317</v>
      </c>
      <c r="L151" s="815" t="s">
        <v>842</v>
      </c>
      <c r="M151" s="202"/>
      <c r="N151" s="74" t="s">
        <v>2268</v>
      </c>
    </row>
    <row r="152" spans="1:14" s="74" customFormat="1" ht="20.100000000000001" customHeight="1">
      <c r="A152" s="76"/>
      <c r="B152" s="94"/>
      <c r="C152" s="56"/>
      <c r="D152" s="224"/>
      <c r="E152" s="143"/>
      <c r="F152" s="202"/>
      <c r="G152" s="202"/>
      <c r="H152" s="202"/>
      <c r="I152" s="202"/>
      <c r="J152" s="202"/>
      <c r="K152" s="249"/>
      <c r="L152" s="149"/>
      <c r="M152" s="192"/>
    </row>
    <row r="153" spans="1:14" s="74" customFormat="1" ht="20.100000000000001" customHeight="1">
      <c r="A153" s="1357"/>
      <c r="B153" s="200"/>
      <c r="C153" s="222"/>
      <c r="D153" s="222"/>
      <c r="E153" s="762"/>
      <c r="F153" s="196"/>
      <c r="G153" s="196"/>
      <c r="H153" s="196"/>
      <c r="I153" s="196"/>
      <c r="J153" s="196"/>
      <c r="K153" s="1111"/>
      <c r="L153" s="813"/>
      <c r="M153" s="203"/>
    </row>
    <row r="154" spans="1:14" s="74" customFormat="1" ht="20.100000000000001" customHeight="1">
      <c r="A154" s="1357"/>
      <c r="B154" s="200"/>
      <c r="C154" s="87"/>
      <c r="D154" s="196"/>
      <c r="E154" s="714"/>
      <c r="F154" s="172"/>
      <c r="G154" s="172"/>
      <c r="H154" s="172"/>
      <c r="I154" s="172"/>
      <c r="J154" s="196"/>
      <c r="K154" s="200"/>
      <c r="L154" s="813"/>
      <c r="M154" s="625"/>
    </row>
    <row r="155" spans="1:14" s="74" customFormat="1" ht="20.100000000000001" customHeight="1">
      <c r="A155" s="180"/>
      <c r="B155" s="179"/>
      <c r="C155" s="179"/>
      <c r="D155" s="180" t="s">
        <v>278</v>
      </c>
      <c r="E155" s="1884" t="s">
        <v>279</v>
      </c>
      <c r="F155" s="1885"/>
      <c r="G155" s="1885"/>
      <c r="H155" s="1885"/>
      <c r="I155" s="1886"/>
      <c r="J155" s="180" t="s">
        <v>281</v>
      </c>
      <c r="K155" s="180" t="s">
        <v>283</v>
      </c>
      <c r="L155" s="808" t="s">
        <v>285</v>
      </c>
      <c r="M155" s="625"/>
    </row>
    <row r="156" spans="1:14" s="74" customFormat="1" ht="20.100000000000001" customHeight="1">
      <c r="A156" s="182" t="s">
        <v>276</v>
      </c>
      <c r="B156" s="182" t="s">
        <v>95</v>
      </c>
      <c r="C156" s="182" t="s">
        <v>277</v>
      </c>
      <c r="D156" s="183" t="s">
        <v>286</v>
      </c>
      <c r="E156" s="180">
        <v>2561</v>
      </c>
      <c r="F156" s="180">
        <v>2562</v>
      </c>
      <c r="G156" s="180">
        <v>2563</v>
      </c>
      <c r="H156" s="180">
        <v>2564</v>
      </c>
      <c r="I156" s="180">
        <v>2565</v>
      </c>
      <c r="J156" s="182" t="s">
        <v>282</v>
      </c>
      <c r="K156" s="182" t="s">
        <v>284</v>
      </c>
      <c r="L156" s="809" t="s">
        <v>329</v>
      </c>
      <c r="M156" s="625"/>
    </row>
    <row r="157" spans="1:14" s="74" customFormat="1" ht="20.100000000000001" customHeight="1">
      <c r="A157" s="182"/>
      <c r="B157" s="182"/>
      <c r="C157" s="182"/>
      <c r="D157" s="182" t="s">
        <v>287</v>
      </c>
      <c r="E157" s="182" t="s">
        <v>280</v>
      </c>
      <c r="F157" s="182" t="s">
        <v>280</v>
      </c>
      <c r="G157" s="182" t="s">
        <v>280</v>
      </c>
      <c r="H157" s="182" t="s">
        <v>280</v>
      </c>
      <c r="I157" s="182" t="s">
        <v>280</v>
      </c>
      <c r="J157" s="182"/>
      <c r="K157" s="182"/>
      <c r="L157" s="809" t="s">
        <v>330</v>
      </c>
      <c r="M157" s="625"/>
    </row>
    <row r="158" spans="1:14" s="74" customFormat="1" ht="20.100000000000001" customHeight="1">
      <c r="A158" s="78">
        <v>58</v>
      </c>
      <c r="B158" s="145" t="s">
        <v>3226</v>
      </c>
      <c r="C158" s="704" t="s">
        <v>2322</v>
      </c>
      <c r="D158" s="191" t="s">
        <v>3223</v>
      </c>
      <c r="E158" s="161" t="s">
        <v>97</v>
      </c>
      <c r="F158" s="190">
        <v>7000</v>
      </c>
      <c r="G158" s="190">
        <v>7000</v>
      </c>
      <c r="H158" s="190">
        <v>7000</v>
      </c>
      <c r="I158" s="190">
        <v>7000</v>
      </c>
      <c r="J158" s="191" t="s">
        <v>820</v>
      </c>
      <c r="K158" s="667" t="s">
        <v>2275</v>
      </c>
      <c r="L158" s="584" t="s">
        <v>841</v>
      </c>
      <c r="M158" s="625"/>
    </row>
    <row r="159" spans="1:14" s="74" customFormat="1" ht="20.100000000000001" customHeight="1">
      <c r="B159" s="59" t="s">
        <v>3165</v>
      </c>
      <c r="C159" s="705" t="s">
        <v>2323</v>
      </c>
      <c r="D159" s="197"/>
      <c r="E159" s="156"/>
      <c r="F159" s="205"/>
      <c r="G159" s="205"/>
      <c r="H159" s="205"/>
      <c r="I159" s="205"/>
      <c r="J159" s="197" t="s">
        <v>768</v>
      </c>
      <c r="K159" s="55" t="s">
        <v>2276</v>
      </c>
      <c r="L159" s="815" t="s">
        <v>842</v>
      </c>
      <c r="M159" s="625"/>
    </row>
    <row r="160" spans="1:14" s="74" customFormat="1" ht="20.100000000000001" customHeight="1">
      <c r="A160" s="79"/>
      <c r="B160" s="94"/>
      <c r="C160" s="705"/>
      <c r="D160" s="197"/>
      <c r="E160" s="156"/>
      <c r="F160" s="205"/>
      <c r="G160" s="205"/>
      <c r="H160" s="205"/>
      <c r="I160" s="205"/>
      <c r="J160" s="202"/>
      <c r="K160" s="249"/>
      <c r="L160" s="828"/>
      <c r="M160" s="625"/>
    </row>
    <row r="161" spans="1:14" s="74" customFormat="1" ht="21" customHeight="1">
      <c r="A161" s="141">
        <v>59</v>
      </c>
      <c r="B161" s="145" t="s">
        <v>3227</v>
      </c>
      <c r="C161" s="187" t="s">
        <v>2286</v>
      </c>
      <c r="D161" s="191" t="s">
        <v>3229</v>
      </c>
      <c r="E161" s="161" t="s">
        <v>97</v>
      </c>
      <c r="F161" s="190">
        <v>5000</v>
      </c>
      <c r="G161" s="190">
        <v>5000</v>
      </c>
      <c r="H161" s="190">
        <v>5000</v>
      </c>
      <c r="I161" s="190">
        <v>5000</v>
      </c>
      <c r="J161" s="191" t="s">
        <v>820</v>
      </c>
      <c r="K161" s="247" t="s">
        <v>1899</v>
      </c>
      <c r="L161" s="584" t="s">
        <v>841</v>
      </c>
      <c r="M161" s="625"/>
    </row>
    <row r="162" spans="1:14" s="74" customFormat="1" ht="21" customHeight="1">
      <c r="A162" s="1356"/>
      <c r="B162" s="684" t="s">
        <v>3163</v>
      </c>
      <c r="C162" s="195" t="s">
        <v>2288</v>
      </c>
      <c r="D162" s="197"/>
      <c r="E162" s="156"/>
      <c r="F162" s="205"/>
      <c r="G162" s="205"/>
      <c r="H162" s="205"/>
      <c r="I162" s="205"/>
      <c r="J162" s="197" t="s">
        <v>768</v>
      </c>
      <c r="K162" s="1057" t="s">
        <v>3160</v>
      </c>
      <c r="L162" s="815" t="s">
        <v>842</v>
      </c>
      <c r="M162" s="625"/>
    </row>
    <row r="163" spans="1:14" s="74" customFormat="1" ht="20.100000000000001" customHeight="1">
      <c r="A163" s="76"/>
      <c r="B163" s="94"/>
      <c r="C163" s="95"/>
      <c r="D163" s="202"/>
      <c r="E163" s="582"/>
      <c r="F163" s="282"/>
      <c r="G163" s="282"/>
      <c r="H163" s="282"/>
      <c r="I163" s="282"/>
      <c r="J163" s="202"/>
      <c r="K163" s="94" t="s">
        <v>2273</v>
      </c>
      <c r="L163" s="149"/>
      <c r="M163" s="625"/>
    </row>
    <row r="164" spans="1:14" s="74" customFormat="1" ht="20.100000000000001" customHeight="1">
      <c r="A164" s="141">
        <v>60</v>
      </c>
      <c r="B164" s="145" t="s">
        <v>3228</v>
      </c>
      <c r="C164" s="230" t="s">
        <v>2315</v>
      </c>
      <c r="D164" s="191" t="s">
        <v>3229</v>
      </c>
      <c r="E164" s="161" t="s">
        <v>97</v>
      </c>
      <c r="F164" s="190">
        <v>5000</v>
      </c>
      <c r="G164" s="190">
        <v>5000</v>
      </c>
      <c r="H164" s="190">
        <v>5000</v>
      </c>
      <c r="I164" s="190">
        <v>5000</v>
      </c>
      <c r="J164" s="191" t="s">
        <v>820</v>
      </c>
      <c r="K164" s="667" t="s">
        <v>2316</v>
      </c>
      <c r="L164" s="584" t="s">
        <v>841</v>
      </c>
      <c r="M164" s="625"/>
    </row>
    <row r="165" spans="1:14" s="178" customFormat="1" ht="24">
      <c r="A165" s="1356"/>
      <c r="B165" s="59" t="s">
        <v>3168</v>
      </c>
      <c r="C165" s="55" t="s">
        <v>2317</v>
      </c>
      <c r="D165" s="222"/>
      <c r="E165" s="46"/>
      <c r="F165" s="205"/>
      <c r="G165" s="205"/>
      <c r="H165" s="205"/>
      <c r="I165" s="205"/>
      <c r="J165" s="197" t="s">
        <v>768</v>
      </c>
      <c r="K165" s="250" t="s">
        <v>2317</v>
      </c>
      <c r="L165" s="815" t="s">
        <v>842</v>
      </c>
      <c r="M165" s="625"/>
    </row>
    <row r="166" spans="1:14" s="178" customFormat="1" ht="24">
      <c r="A166" s="76"/>
      <c r="B166" s="94"/>
      <c r="C166" s="56"/>
      <c r="D166" s="224"/>
      <c r="E166" s="143"/>
      <c r="F166" s="282"/>
      <c r="G166" s="282"/>
      <c r="H166" s="282"/>
      <c r="I166" s="282"/>
      <c r="J166" s="202"/>
      <c r="K166" s="249"/>
      <c r="L166" s="149"/>
      <c r="M166" s="625"/>
    </row>
    <row r="167" spans="1:14" s="178" customFormat="1" ht="24">
      <c r="A167" s="78">
        <v>61</v>
      </c>
      <c r="B167" s="145" t="s">
        <v>3230</v>
      </c>
      <c r="C167" s="187" t="s">
        <v>2313</v>
      </c>
      <c r="D167" s="191" t="s">
        <v>3229</v>
      </c>
      <c r="E167" s="161" t="s">
        <v>97</v>
      </c>
      <c r="F167" s="190">
        <v>5000</v>
      </c>
      <c r="G167" s="190">
        <v>5000</v>
      </c>
      <c r="H167" s="190">
        <v>5000</v>
      </c>
      <c r="I167" s="190">
        <v>5000</v>
      </c>
      <c r="J167" s="191" t="s">
        <v>820</v>
      </c>
      <c r="K167" s="234" t="s">
        <v>2319</v>
      </c>
      <c r="L167" s="584" t="s">
        <v>841</v>
      </c>
      <c r="M167" s="625"/>
    </row>
    <row r="168" spans="1:14" s="178" customFormat="1" ht="24">
      <c r="A168" s="79" t="s">
        <v>1227</v>
      </c>
      <c r="B168" s="55" t="s">
        <v>3201</v>
      </c>
      <c r="C168" s="195" t="s">
        <v>2314</v>
      </c>
      <c r="D168" s="196"/>
      <c r="E168" s="156"/>
      <c r="F168" s="205"/>
      <c r="G168" s="205"/>
      <c r="H168" s="205"/>
      <c r="I168" s="205"/>
      <c r="J168" s="197" t="s">
        <v>768</v>
      </c>
      <c r="K168" s="87" t="s">
        <v>2314</v>
      </c>
      <c r="L168" s="815" t="s">
        <v>842</v>
      </c>
      <c r="M168" s="625"/>
    </row>
    <row r="169" spans="1:14" s="178" customFormat="1" ht="24">
      <c r="A169" s="79"/>
      <c r="B169" s="709" t="s">
        <v>3202</v>
      </c>
      <c r="C169" s="223"/>
      <c r="D169" s="196"/>
      <c r="E169" s="156"/>
      <c r="F169" s="282"/>
      <c r="G169" s="282"/>
      <c r="H169" s="282"/>
      <c r="I169" s="282"/>
      <c r="J169" s="202"/>
      <c r="K169" s="87"/>
      <c r="L169" s="815"/>
      <c r="M169" s="625"/>
    </row>
    <row r="170" spans="1:14" s="178" customFormat="1" ht="24">
      <c r="A170" s="141">
        <v>62</v>
      </c>
      <c r="B170" s="717" t="s">
        <v>3231</v>
      </c>
      <c r="C170" s="187" t="s">
        <v>2281</v>
      </c>
      <c r="D170" s="191" t="s">
        <v>2318</v>
      </c>
      <c r="E170" s="161" t="s">
        <v>97</v>
      </c>
      <c r="F170" s="190">
        <v>5000</v>
      </c>
      <c r="G170" s="190">
        <v>5000</v>
      </c>
      <c r="H170" s="190">
        <v>5000</v>
      </c>
      <c r="I170" s="190">
        <v>5000</v>
      </c>
      <c r="J170" s="191" t="s">
        <v>820</v>
      </c>
      <c r="K170" s="214" t="s">
        <v>2282</v>
      </c>
      <c r="L170" s="584" t="s">
        <v>841</v>
      </c>
      <c r="M170" s="625"/>
      <c r="N170" s="178" t="s">
        <v>2082</v>
      </c>
    </row>
    <row r="171" spans="1:14" s="178" customFormat="1" ht="24">
      <c r="A171" s="1356"/>
      <c r="B171" s="684" t="s">
        <v>3171</v>
      </c>
      <c r="C171" s="195" t="s">
        <v>2283</v>
      </c>
      <c r="D171" s="197"/>
      <c r="E171" s="156"/>
      <c r="F171" s="205"/>
      <c r="G171" s="205"/>
      <c r="H171" s="205"/>
      <c r="I171" s="205"/>
      <c r="J171" s="197" t="s">
        <v>768</v>
      </c>
      <c r="K171" s="223" t="s">
        <v>2283</v>
      </c>
      <c r="L171" s="815" t="s">
        <v>842</v>
      </c>
      <c r="M171" s="625"/>
      <c r="N171" s="104" t="s">
        <v>2053</v>
      </c>
    </row>
    <row r="172" spans="1:14" s="178" customFormat="1" ht="24">
      <c r="A172" s="1356"/>
      <c r="B172" s="115" t="s">
        <v>3172</v>
      </c>
      <c r="C172" s="195"/>
      <c r="D172" s="197"/>
      <c r="E172" s="156"/>
      <c r="F172" s="282"/>
      <c r="G172" s="282"/>
      <c r="H172" s="282"/>
      <c r="I172" s="282"/>
      <c r="J172" s="197"/>
      <c r="K172" s="223"/>
      <c r="L172" s="815"/>
      <c r="M172" s="625"/>
    </row>
  </sheetData>
  <mergeCells count="7">
    <mergeCell ref="E155:I155"/>
    <mergeCell ref="E16:I16"/>
    <mergeCell ref="E40:I40"/>
    <mergeCell ref="E63:I63"/>
    <mergeCell ref="E85:I85"/>
    <mergeCell ref="E107:I107"/>
    <mergeCell ref="E129:I1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7"/>
  <sheetViews>
    <sheetView topLeftCell="A484" zoomScale="115" zoomScaleNormal="115" workbookViewId="0">
      <selection activeCell="D490" sqref="D490"/>
    </sheetView>
  </sheetViews>
  <sheetFormatPr defaultColWidth="9" defaultRowHeight="24"/>
  <cols>
    <col min="1" max="1" width="4.7109375" style="1" customWidth="1"/>
    <col min="2" max="2" width="3.7109375" style="1" customWidth="1"/>
    <col min="3" max="3" width="9" style="1"/>
    <col min="4" max="5" width="14.140625" style="1" customWidth="1"/>
    <col min="6" max="6" width="12.5703125" style="1" customWidth="1"/>
    <col min="7" max="8" width="15.85546875" style="1" customWidth="1"/>
    <col min="9" max="16384" width="9" style="1"/>
  </cols>
  <sheetData>
    <row r="1" spans="1:12" ht="27.75">
      <c r="A1" s="1806" t="s">
        <v>0</v>
      </c>
      <c r="B1" s="1806"/>
      <c r="C1" s="1806"/>
      <c r="D1" s="1806"/>
      <c r="E1" s="1806"/>
      <c r="F1" s="1806"/>
      <c r="G1" s="1806"/>
      <c r="H1" s="1806"/>
    </row>
    <row r="2" spans="1:12" ht="28.5" customHeight="1">
      <c r="A2" s="1806" t="s">
        <v>1</v>
      </c>
      <c r="B2" s="1806"/>
      <c r="C2" s="1806"/>
      <c r="D2" s="1806"/>
      <c r="E2" s="1806"/>
      <c r="F2" s="1806"/>
      <c r="G2" s="1806"/>
      <c r="H2" s="1806"/>
    </row>
    <row r="3" spans="1:12">
      <c r="A3" s="2" t="s">
        <v>2</v>
      </c>
    </row>
    <row r="4" spans="1:12">
      <c r="B4" s="2" t="s">
        <v>3</v>
      </c>
    </row>
    <row r="12" spans="1:12">
      <c r="L12" s="128"/>
    </row>
    <row r="20" spans="1:15">
      <c r="B20" s="2" t="s">
        <v>4</v>
      </c>
    </row>
    <row r="21" spans="1:15">
      <c r="C21" s="1" t="s">
        <v>7</v>
      </c>
    </row>
    <row r="22" spans="1:15">
      <c r="C22" s="1" t="s">
        <v>8</v>
      </c>
    </row>
    <row r="23" spans="1:15">
      <c r="A23" s="1" t="s">
        <v>9</v>
      </c>
    </row>
    <row r="24" spans="1:15">
      <c r="C24" s="2" t="s">
        <v>20</v>
      </c>
      <c r="D24" s="3" t="s">
        <v>246</v>
      </c>
      <c r="E24" s="3" t="s">
        <v>247</v>
      </c>
      <c r="F24" s="3"/>
      <c r="G24" s="3" t="s">
        <v>248</v>
      </c>
      <c r="I24" s="3"/>
      <c r="J24" s="3"/>
      <c r="K24" s="3"/>
      <c r="L24" s="3"/>
      <c r="M24" s="3"/>
      <c r="O24" s="3"/>
    </row>
    <row r="25" spans="1:15">
      <c r="B25"/>
      <c r="C25" s="129"/>
      <c r="D25" s="3" t="s">
        <v>249</v>
      </c>
      <c r="E25" s="3" t="s">
        <v>250</v>
      </c>
      <c r="F25" s="3"/>
      <c r="G25" s="3" t="s">
        <v>251</v>
      </c>
      <c r="I25" s="3"/>
      <c r="J25" s="3"/>
      <c r="K25" s="3"/>
      <c r="L25" s="3"/>
      <c r="M25" s="3"/>
      <c r="O25" s="3"/>
    </row>
    <row r="26" spans="1:15">
      <c r="B26"/>
      <c r="C26" s="129"/>
      <c r="D26" s="3" t="s">
        <v>252</v>
      </c>
      <c r="E26" s="3" t="s">
        <v>253</v>
      </c>
      <c r="F26" s="3"/>
      <c r="G26" s="3" t="s">
        <v>248</v>
      </c>
      <c r="I26" s="3"/>
      <c r="J26" s="3"/>
      <c r="K26" s="3"/>
      <c r="L26" s="3"/>
      <c r="M26" s="3"/>
      <c r="O26" s="3"/>
    </row>
    <row r="27" spans="1:15">
      <c r="B27"/>
      <c r="C27" s="129"/>
      <c r="D27" s="3" t="s">
        <v>254</v>
      </c>
      <c r="E27" s="3" t="s">
        <v>255</v>
      </c>
      <c r="F27" s="3"/>
      <c r="G27" s="3" t="s">
        <v>251</v>
      </c>
      <c r="I27" s="3"/>
      <c r="J27" s="3"/>
      <c r="K27" s="3"/>
      <c r="L27" s="3"/>
      <c r="M27" s="3"/>
      <c r="O27" s="3"/>
    </row>
    <row r="28" spans="1:15">
      <c r="B28" s="2" t="s">
        <v>5</v>
      </c>
      <c r="C28" s="129"/>
      <c r="E28"/>
    </row>
    <row r="29" spans="1:15">
      <c r="B29" s="22"/>
      <c r="C29" s="178" t="s">
        <v>1646</v>
      </c>
    </row>
    <row r="30" spans="1:15">
      <c r="A30" s="178" t="s">
        <v>1656</v>
      </c>
    </row>
    <row r="31" spans="1:15">
      <c r="A31" s="1" t="s">
        <v>698</v>
      </c>
    </row>
    <row r="32" spans="1:15">
      <c r="B32" s="2" t="s">
        <v>6</v>
      </c>
      <c r="F32" s="3"/>
      <c r="H32" s="3"/>
    </row>
    <row r="33" spans="1:8">
      <c r="C33" s="3" t="s">
        <v>1649</v>
      </c>
      <c r="G33" s="3"/>
      <c r="H33" s="3"/>
    </row>
    <row r="34" spans="1:8">
      <c r="A34" s="3" t="s">
        <v>1647</v>
      </c>
      <c r="F34" s="3"/>
      <c r="G34" s="3"/>
      <c r="H34" s="3"/>
    </row>
    <row r="35" spans="1:8">
      <c r="B35" s="2" t="s">
        <v>11</v>
      </c>
      <c r="F35" s="3"/>
      <c r="H35" s="3"/>
    </row>
    <row r="36" spans="1:8">
      <c r="C36" s="3" t="s">
        <v>1650</v>
      </c>
      <c r="G36" s="3"/>
      <c r="H36" s="3"/>
    </row>
    <row r="37" spans="1:8">
      <c r="A37" s="3" t="s">
        <v>1648</v>
      </c>
      <c r="H37" s="3"/>
    </row>
    <row r="38" spans="1:8">
      <c r="C38" s="3" t="s">
        <v>699</v>
      </c>
      <c r="H38" s="3"/>
    </row>
    <row r="39" spans="1:8">
      <c r="A39" s="3" t="s">
        <v>2089</v>
      </c>
      <c r="D39" s="3"/>
      <c r="H39" s="3"/>
    </row>
    <row r="40" spans="1:8">
      <c r="A40" s="3"/>
      <c r="C40" s="178" t="s">
        <v>1651</v>
      </c>
      <c r="D40" s="3"/>
      <c r="H40" s="3"/>
    </row>
    <row r="41" spans="1:8">
      <c r="A41" s="3" t="s">
        <v>700</v>
      </c>
      <c r="D41" s="3"/>
      <c r="H41" s="3"/>
    </row>
    <row r="42" spans="1:8">
      <c r="C42" s="3" t="s">
        <v>1652</v>
      </c>
      <c r="H42" s="3"/>
    </row>
    <row r="43" spans="1:8">
      <c r="A43" s="446" t="s">
        <v>1653</v>
      </c>
      <c r="D43" s="3"/>
      <c r="H43" s="3"/>
    </row>
    <row r="44" spans="1:8">
      <c r="A44" s="3" t="s">
        <v>1655</v>
      </c>
      <c r="D44" s="3"/>
      <c r="H44" s="3"/>
    </row>
    <row r="45" spans="1:8">
      <c r="A45" s="3" t="s">
        <v>1654</v>
      </c>
      <c r="D45" s="3"/>
      <c r="H45" s="3"/>
    </row>
    <row r="46" spans="1:8">
      <c r="B46" s="2" t="s">
        <v>12</v>
      </c>
      <c r="F46" s="3"/>
      <c r="H46" s="3"/>
    </row>
    <row r="47" spans="1:8">
      <c r="C47" s="3" t="s">
        <v>10</v>
      </c>
    </row>
    <row r="48" spans="1:8">
      <c r="A48" s="2" t="s">
        <v>13</v>
      </c>
      <c r="B48" s="2"/>
    </row>
    <row r="49" spans="1:8">
      <c r="A49" s="2"/>
      <c r="B49" s="2" t="s">
        <v>14</v>
      </c>
    </row>
    <row r="50" spans="1:8">
      <c r="C50" s="1" t="s">
        <v>15</v>
      </c>
    </row>
    <row r="51" spans="1:8">
      <c r="B51" s="13" t="s">
        <v>17</v>
      </c>
    </row>
    <row r="52" spans="1:8">
      <c r="C52" s="1" t="s">
        <v>16</v>
      </c>
    </row>
    <row r="53" spans="1:8">
      <c r="A53" s="2" t="s">
        <v>18</v>
      </c>
      <c r="B53" s="2"/>
    </row>
    <row r="54" spans="1:8">
      <c r="A54" s="2"/>
      <c r="B54" s="2" t="s">
        <v>19</v>
      </c>
    </row>
    <row r="55" spans="1:8">
      <c r="C55" s="1813" t="s">
        <v>21</v>
      </c>
      <c r="D55" s="1814"/>
      <c r="E55" s="1813" t="s">
        <v>22</v>
      </c>
      <c r="F55" s="1810" t="s">
        <v>23</v>
      </c>
      <c r="G55" s="1811"/>
      <c r="H55" s="1812"/>
    </row>
    <row r="56" spans="1:8">
      <c r="C56" s="1815"/>
      <c r="D56" s="1816"/>
      <c r="E56" s="1815"/>
      <c r="F56" s="389" t="s">
        <v>24</v>
      </c>
      <c r="G56" s="389" t="s">
        <v>25</v>
      </c>
      <c r="H56" s="298" t="s">
        <v>26</v>
      </c>
    </row>
    <row r="57" spans="1:8">
      <c r="C57" s="10" t="s">
        <v>27</v>
      </c>
      <c r="D57" s="10"/>
      <c r="E57" s="11">
        <v>262</v>
      </c>
      <c r="F57" s="11">
        <v>360</v>
      </c>
      <c r="G57" s="11">
        <v>354</v>
      </c>
      <c r="H57" s="6">
        <f t="shared" ref="H57:H62" si="0">F57+G57</f>
        <v>714</v>
      </c>
    </row>
    <row r="58" spans="1:8">
      <c r="C58" s="10" t="s">
        <v>28</v>
      </c>
      <c r="D58" s="10"/>
      <c r="E58" s="11">
        <v>139</v>
      </c>
      <c r="F58" s="11">
        <v>220</v>
      </c>
      <c r="G58" s="11">
        <v>232</v>
      </c>
      <c r="H58" s="759">
        <f t="shared" si="0"/>
        <v>452</v>
      </c>
    </row>
    <row r="59" spans="1:8">
      <c r="C59" s="10" t="s">
        <v>29</v>
      </c>
      <c r="D59" s="10"/>
      <c r="E59" s="11">
        <v>210</v>
      </c>
      <c r="F59" s="11">
        <v>401</v>
      </c>
      <c r="G59" s="11">
        <v>368</v>
      </c>
      <c r="H59" s="759">
        <f t="shared" si="0"/>
        <v>769</v>
      </c>
    </row>
    <row r="60" spans="1:8">
      <c r="C60" s="10" t="s">
        <v>30</v>
      </c>
      <c r="D60" s="10"/>
      <c r="E60" s="11">
        <v>214</v>
      </c>
      <c r="F60" s="11">
        <v>339</v>
      </c>
      <c r="G60" s="11">
        <v>340</v>
      </c>
      <c r="H60" s="759">
        <f t="shared" si="0"/>
        <v>679</v>
      </c>
    </row>
    <row r="61" spans="1:8">
      <c r="C61" s="10" t="s">
        <v>31</v>
      </c>
      <c r="D61" s="10"/>
      <c r="E61" s="11">
        <v>143</v>
      </c>
      <c r="F61" s="11">
        <v>231</v>
      </c>
      <c r="G61" s="11">
        <v>251</v>
      </c>
      <c r="H61" s="759">
        <f t="shared" si="0"/>
        <v>482</v>
      </c>
    </row>
    <row r="62" spans="1:8">
      <c r="C62" s="10" t="s">
        <v>32</v>
      </c>
      <c r="D62" s="10"/>
      <c r="E62" s="11">
        <v>136</v>
      </c>
      <c r="F62" s="11">
        <v>215</v>
      </c>
      <c r="G62" s="11">
        <v>235</v>
      </c>
      <c r="H62" s="759">
        <f t="shared" si="0"/>
        <v>450</v>
      </c>
    </row>
    <row r="63" spans="1:8" s="178" customFormat="1">
      <c r="C63" s="130"/>
      <c r="D63" s="1429"/>
      <c r="E63" s="1430"/>
      <c r="F63" s="1431"/>
      <c r="G63" s="305"/>
      <c r="H63" s="1417"/>
    </row>
    <row r="64" spans="1:8">
      <c r="C64" s="1813" t="s">
        <v>21</v>
      </c>
      <c r="D64" s="1814"/>
      <c r="E64" s="1813" t="s">
        <v>22</v>
      </c>
      <c r="F64" s="1810" t="s">
        <v>23</v>
      </c>
      <c r="G64" s="1811"/>
      <c r="H64" s="1812"/>
    </row>
    <row r="65" spans="1:10">
      <c r="C65" s="1815"/>
      <c r="D65" s="1816"/>
      <c r="E65" s="1815"/>
      <c r="F65" s="389" t="s">
        <v>24</v>
      </c>
      <c r="G65" s="389" t="s">
        <v>25</v>
      </c>
      <c r="H65" s="298" t="s">
        <v>26</v>
      </c>
    </row>
    <row r="66" spans="1:10">
      <c r="C66" s="10" t="s">
        <v>33</v>
      </c>
      <c r="D66" s="10"/>
      <c r="E66" s="11">
        <v>232</v>
      </c>
      <c r="F66" s="11">
        <v>363</v>
      </c>
      <c r="G66" s="11">
        <v>389</v>
      </c>
      <c r="H66" s="6">
        <f>F66+G66</f>
        <v>752</v>
      </c>
    </row>
    <row r="67" spans="1:10">
      <c r="C67" s="10" t="s">
        <v>34</v>
      </c>
      <c r="D67" s="10"/>
      <c r="E67" s="11">
        <v>308</v>
      </c>
      <c r="F67" s="11">
        <v>330</v>
      </c>
      <c r="G67" s="11">
        <v>240</v>
      </c>
      <c r="H67" s="759">
        <f t="shared" ref="H67:H74" si="1">F67+G67</f>
        <v>570</v>
      </c>
    </row>
    <row r="68" spans="1:10">
      <c r="C68" s="10" t="s">
        <v>35</v>
      </c>
      <c r="D68" s="10"/>
      <c r="E68" s="11">
        <v>153</v>
      </c>
      <c r="F68" s="11">
        <v>286</v>
      </c>
      <c r="G68" s="11">
        <v>283</v>
      </c>
      <c r="H68" s="759">
        <f t="shared" si="1"/>
        <v>569</v>
      </c>
    </row>
    <row r="69" spans="1:10">
      <c r="C69" s="10" t="s">
        <v>36</v>
      </c>
      <c r="D69" s="10"/>
      <c r="E69" s="11">
        <v>206</v>
      </c>
      <c r="F69" s="11">
        <v>359</v>
      </c>
      <c r="G69" s="11">
        <v>362</v>
      </c>
      <c r="H69" s="759">
        <f t="shared" si="1"/>
        <v>721</v>
      </c>
    </row>
    <row r="70" spans="1:10">
      <c r="C70" s="10" t="s">
        <v>37</v>
      </c>
      <c r="D70" s="10"/>
      <c r="E70" s="11">
        <v>409</v>
      </c>
      <c r="F70" s="11">
        <v>463</v>
      </c>
      <c r="G70" s="11">
        <v>429</v>
      </c>
      <c r="H70" s="759">
        <f t="shared" si="1"/>
        <v>892</v>
      </c>
    </row>
    <row r="71" spans="1:10">
      <c r="C71" s="10" t="s">
        <v>38</v>
      </c>
      <c r="D71" s="10"/>
      <c r="E71" s="11">
        <v>180</v>
      </c>
      <c r="F71" s="11">
        <v>277</v>
      </c>
      <c r="G71" s="11">
        <v>303</v>
      </c>
      <c r="H71" s="759">
        <f t="shared" si="1"/>
        <v>580</v>
      </c>
    </row>
    <row r="72" spans="1:10">
      <c r="C72" s="10" t="s">
        <v>39</v>
      </c>
      <c r="D72" s="10"/>
      <c r="E72" s="11">
        <v>317</v>
      </c>
      <c r="F72" s="11">
        <v>394</v>
      </c>
      <c r="G72" s="11">
        <v>344</v>
      </c>
      <c r="H72" s="759">
        <f t="shared" si="1"/>
        <v>738</v>
      </c>
    </row>
    <row r="73" spans="1:10">
      <c r="C73" s="10" t="s">
        <v>40</v>
      </c>
      <c r="D73" s="10"/>
      <c r="E73" s="11">
        <v>98</v>
      </c>
      <c r="F73" s="11">
        <v>105</v>
      </c>
      <c r="G73" s="11">
        <v>94</v>
      </c>
      <c r="H73" s="759">
        <f t="shared" si="1"/>
        <v>199</v>
      </c>
    </row>
    <row r="74" spans="1:10">
      <c r="C74" s="10" t="s">
        <v>41</v>
      </c>
      <c r="D74" s="10"/>
      <c r="E74" s="319">
        <v>159</v>
      </c>
      <c r="F74" s="11">
        <v>236</v>
      </c>
      <c r="G74" s="11">
        <v>275</v>
      </c>
      <c r="H74" s="759">
        <f t="shared" si="1"/>
        <v>511</v>
      </c>
      <c r="J74" s="1">
        <f>4590+4604</f>
        <v>9194</v>
      </c>
    </row>
    <row r="75" spans="1:10">
      <c r="C75" s="1809" t="s">
        <v>26</v>
      </c>
      <c r="D75" s="1809"/>
      <c r="E75" s="12">
        <f>SUM(E66:E74,E57:E62)</f>
        <v>3166</v>
      </c>
      <c r="F75" s="12">
        <f t="shared" ref="F75:H75" si="2">SUM(F66:F74,F57:F62)</f>
        <v>4579</v>
      </c>
      <c r="G75" s="12">
        <f t="shared" si="2"/>
        <v>4499</v>
      </c>
      <c r="H75" s="12">
        <f t="shared" si="2"/>
        <v>9078</v>
      </c>
    </row>
    <row r="76" spans="1:10" ht="13.5" customHeight="1">
      <c r="C76" s="9"/>
      <c r="D76" s="9"/>
      <c r="E76" s="7"/>
      <c r="F76" s="7"/>
      <c r="G76" s="7"/>
      <c r="H76" s="8"/>
    </row>
    <row r="77" spans="1:10">
      <c r="A77" s="2" t="s">
        <v>42</v>
      </c>
    </row>
    <row r="78" spans="1:10">
      <c r="B78" s="2" t="s">
        <v>43</v>
      </c>
    </row>
    <row r="79" spans="1:10">
      <c r="C79" s="3" t="s">
        <v>51</v>
      </c>
      <c r="E79" s="1" t="s">
        <v>44</v>
      </c>
    </row>
    <row r="80" spans="1:10">
      <c r="C80" s="3" t="s">
        <v>52</v>
      </c>
      <c r="E80" s="1" t="s">
        <v>45</v>
      </c>
    </row>
    <row r="81" spans="2:8">
      <c r="C81" s="3" t="s">
        <v>53</v>
      </c>
      <c r="E81" s="1" t="s">
        <v>46</v>
      </c>
    </row>
    <row r="82" spans="2:8">
      <c r="C82" s="3" t="s">
        <v>54</v>
      </c>
      <c r="E82" s="1" t="s">
        <v>47</v>
      </c>
    </row>
    <row r="83" spans="2:8">
      <c r="C83" s="3" t="s">
        <v>55</v>
      </c>
    </row>
    <row r="84" spans="2:8">
      <c r="C84" s="3" t="s">
        <v>56</v>
      </c>
      <c r="E84" s="1" t="s">
        <v>48</v>
      </c>
    </row>
    <row r="85" spans="2:8">
      <c r="B85" s="2" t="s">
        <v>49</v>
      </c>
    </row>
    <row r="86" spans="2:8">
      <c r="C86" s="1" t="s">
        <v>50</v>
      </c>
    </row>
    <row r="87" spans="2:8">
      <c r="C87" s="3" t="s">
        <v>57</v>
      </c>
    </row>
    <row r="88" spans="2:8">
      <c r="C88" s="3" t="s">
        <v>58</v>
      </c>
    </row>
    <row r="89" spans="2:8">
      <c r="C89" s="3" t="s">
        <v>59</v>
      </c>
    </row>
    <row r="90" spans="2:8">
      <c r="B90" s="2" t="s">
        <v>60</v>
      </c>
    </row>
    <row r="91" spans="2:8">
      <c r="C91" s="1" t="s">
        <v>78</v>
      </c>
    </row>
    <row r="92" spans="2:8">
      <c r="C92" s="1" t="s">
        <v>79</v>
      </c>
    </row>
    <row r="93" spans="2:8" s="178" customFormat="1">
      <c r="B93" s="2" t="s">
        <v>62</v>
      </c>
      <c r="C93" s="1"/>
      <c r="D93" s="1"/>
      <c r="E93" s="1"/>
      <c r="F93" s="1"/>
      <c r="G93" s="1"/>
      <c r="H93" s="1"/>
    </row>
    <row r="94" spans="2:8" s="178" customFormat="1">
      <c r="B94" s="1"/>
      <c r="C94" s="1" t="s">
        <v>72</v>
      </c>
      <c r="D94" s="1"/>
      <c r="E94" s="1"/>
      <c r="F94" s="1"/>
      <c r="G94" s="1"/>
      <c r="H94" s="1"/>
    </row>
    <row r="95" spans="2:8" s="178" customFormat="1"/>
    <row r="96" spans="2:8">
      <c r="B96" s="2" t="s">
        <v>61</v>
      </c>
    </row>
    <row r="97" spans="1:8">
      <c r="C97" s="1" t="s">
        <v>64</v>
      </c>
    </row>
    <row r="98" spans="1:8">
      <c r="C98" s="1" t="s">
        <v>65</v>
      </c>
    </row>
    <row r="99" spans="1:8">
      <c r="C99" s="1" t="s">
        <v>63</v>
      </c>
      <c r="H99" s="299"/>
    </row>
    <row r="100" spans="1:8" s="178" customFormat="1">
      <c r="C100" s="178" t="s">
        <v>1136</v>
      </c>
      <c r="H100" s="299"/>
    </row>
    <row r="101" spans="1:8">
      <c r="A101" s="2" t="s">
        <v>66</v>
      </c>
    </row>
    <row r="102" spans="1:8">
      <c r="B102" s="2" t="s">
        <v>67</v>
      </c>
    </row>
    <row r="103" spans="1:8">
      <c r="C103" s="1" t="s">
        <v>73</v>
      </c>
    </row>
    <row r="104" spans="1:8">
      <c r="C104" s="178" t="s">
        <v>1138</v>
      </c>
    </row>
    <row r="105" spans="1:8">
      <c r="C105" s="178" t="s">
        <v>1139</v>
      </c>
    </row>
    <row r="106" spans="1:8">
      <c r="C106" s="178" t="s">
        <v>1137</v>
      </c>
    </row>
    <row r="107" spans="1:8">
      <c r="B107" s="2" t="s">
        <v>68</v>
      </c>
    </row>
    <row r="108" spans="1:8">
      <c r="C108" s="1" t="s">
        <v>80</v>
      </c>
    </row>
    <row r="109" spans="1:8">
      <c r="A109" s="178" t="s">
        <v>1140</v>
      </c>
    </row>
    <row r="110" spans="1:8">
      <c r="B110" s="2" t="s">
        <v>69</v>
      </c>
    </row>
    <row r="111" spans="1:8">
      <c r="C111" s="3" t="s">
        <v>1657</v>
      </c>
    </row>
    <row r="112" spans="1:8">
      <c r="A112" s="3" t="s">
        <v>1658</v>
      </c>
    </row>
    <row r="113" spans="1:19">
      <c r="A113" s="3" t="s">
        <v>1659</v>
      </c>
    </row>
    <row r="114" spans="1:19">
      <c r="B114" s="2" t="s">
        <v>70</v>
      </c>
      <c r="I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>
      <c r="B115" s="2"/>
      <c r="C115" s="3" t="s">
        <v>1661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>
      <c r="A116" s="3" t="s">
        <v>1660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>
      <c r="B117" s="2" t="s">
        <v>71</v>
      </c>
      <c r="K117" s="3"/>
      <c r="L117" s="3"/>
      <c r="M117" s="3"/>
      <c r="N117" s="3"/>
    </row>
    <row r="118" spans="1:19">
      <c r="C118" s="178" t="s">
        <v>1141</v>
      </c>
    </row>
    <row r="119" spans="1:19" s="178" customFormat="1">
      <c r="C119" s="178" t="s">
        <v>1142</v>
      </c>
    </row>
    <row r="120" spans="1:19">
      <c r="A120" s="2" t="s">
        <v>74</v>
      </c>
      <c r="B120" s="2"/>
    </row>
    <row r="121" spans="1:19">
      <c r="A121" s="2"/>
      <c r="B121" s="2" t="s">
        <v>75</v>
      </c>
    </row>
    <row r="122" spans="1:19">
      <c r="C122" s="3" t="s">
        <v>1662</v>
      </c>
      <c r="I122" s="3"/>
      <c r="J122" s="3"/>
      <c r="L122" s="3"/>
    </row>
    <row r="123" spans="1:19" s="178" customFormat="1">
      <c r="A123" s="3"/>
      <c r="B123" s="2" t="s">
        <v>76</v>
      </c>
      <c r="C123" s="1"/>
      <c r="D123" s="1"/>
      <c r="E123" s="1"/>
      <c r="F123" s="1"/>
      <c r="G123" s="1"/>
      <c r="H123" s="1"/>
      <c r="I123" s="3"/>
      <c r="J123" s="3"/>
      <c r="K123" s="3"/>
      <c r="L123" s="3"/>
    </row>
    <row r="124" spans="1:19" s="178" customFormat="1">
      <c r="A124" s="3"/>
      <c r="B124" s="1"/>
      <c r="C124" s="1" t="s">
        <v>82</v>
      </c>
      <c r="D124" s="1"/>
      <c r="E124" s="1"/>
      <c r="F124" s="1"/>
      <c r="G124" s="1"/>
      <c r="H124" s="1"/>
      <c r="I124" s="3"/>
      <c r="J124" s="3"/>
      <c r="K124" s="3"/>
      <c r="L124" s="3"/>
    </row>
    <row r="125" spans="1:19">
      <c r="B125" s="2" t="s">
        <v>77</v>
      </c>
    </row>
    <row r="126" spans="1:19">
      <c r="C126" s="1" t="s">
        <v>661</v>
      </c>
    </row>
    <row r="127" spans="1:19">
      <c r="A127" s="1" t="s">
        <v>662</v>
      </c>
    </row>
    <row r="128" spans="1:19">
      <c r="B128" s="2" t="s">
        <v>695</v>
      </c>
    </row>
    <row r="129" spans="1:8">
      <c r="C129" s="1" t="s">
        <v>81</v>
      </c>
    </row>
    <row r="130" spans="1:8">
      <c r="B130" s="2" t="s">
        <v>696</v>
      </c>
    </row>
    <row r="131" spans="1:8">
      <c r="C131" s="1" t="s">
        <v>663</v>
      </c>
    </row>
    <row r="132" spans="1:8">
      <c r="C132" s="1" t="s">
        <v>665</v>
      </c>
    </row>
    <row r="133" spans="1:8">
      <c r="C133" s="1" t="s">
        <v>664</v>
      </c>
    </row>
    <row r="134" spans="1:8">
      <c r="C134" s="1" t="s">
        <v>666</v>
      </c>
    </row>
    <row r="135" spans="1:8">
      <c r="B135" s="2" t="s">
        <v>697</v>
      </c>
    </row>
    <row r="136" spans="1:8">
      <c r="C136" s="3" t="s">
        <v>84</v>
      </c>
      <c r="D136" s="3"/>
      <c r="F136" s="3"/>
    </row>
    <row r="137" spans="1:8">
      <c r="A137" s="3" t="s">
        <v>83</v>
      </c>
      <c r="D137" s="3"/>
      <c r="E137" s="3"/>
      <c r="F137" s="3"/>
    </row>
    <row r="138" spans="1:8">
      <c r="A138" s="15" t="s">
        <v>737</v>
      </c>
      <c r="D138" s="3"/>
      <c r="E138" s="3"/>
      <c r="F138" s="3"/>
    </row>
    <row r="139" spans="1:8" s="178" customFormat="1">
      <c r="A139" s="15"/>
      <c r="B139" s="177" t="s">
        <v>1152</v>
      </c>
      <c r="C139" s="177"/>
      <c r="D139" s="3"/>
      <c r="E139" s="3"/>
      <c r="F139" s="3"/>
    </row>
    <row r="140" spans="1:8">
      <c r="A140" s="15"/>
      <c r="B140" s="177"/>
      <c r="C140" s="177" t="s">
        <v>1153</v>
      </c>
      <c r="D140" s="3"/>
      <c r="E140" s="3"/>
      <c r="F140" s="3"/>
    </row>
    <row r="141" spans="1:8">
      <c r="A141" s="1807" t="s">
        <v>1145</v>
      </c>
      <c r="B141" s="1807"/>
      <c r="C141" s="1807"/>
      <c r="D141" s="1807"/>
      <c r="E141" s="312" t="s">
        <v>86</v>
      </c>
      <c r="F141" s="261" t="s">
        <v>1146</v>
      </c>
      <c r="G141" s="313" t="s">
        <v>1147</v>
      </c>
      <c r="H141" s="266" t="s">
        <v>1148</v>
      </c>
    </row>
    <row r="142" spans="1:8">
      <c r="A142" s="1808"/>
      <c r="B142" s="1808"/>
      <c r="C142" s="1808"/>
      <c r="D142" s="1808"/>
      <c r="E142" s="314" t="s">
        <v>1164</v>
      </c>
      <c r="F142" s="261" t="s">
        <v>1149</v>
      </c>
      <c r="G142" s="266" t="s">
        <v>1150</v>
      </c>
      <c r="H142" s="266" t="s">
        <v>1150</v>
      </c>
    </row>
    <row r="143" spans="1:8">
      <c r="A143" s="302" t="s">
        <v>1151</v>
      </c>
      <c r="B143" s="301"/>
      <c r="C143" s="1802" t="s">
        <v>1154</v>
      </c>
      <c r="D143" s="1803"/>
      <c r="E143" s="305"/>
      <c r="F143" s="11"/>
      <c r="G143" s="265"/>
      <c r="H143" s="300"/>
    </row>
    <row r="144" spans="1:8">
      <c r="A144" s="303"/>
      <c r="B144" s="447"/>
      <c r="C144" s="1802" t="s">
        <v>1158</v>
      </c>
      <c r="D144" s="1803"/>
      <c r="E144" s="304">
        <v>179</v>
      </c>
      <c r="F144" s="285">
        <v>500</v>
      </c>
      <c r="G144" s="324">
        <v>1500</v>
      </c>
      <c r="H144" s="323">
        <v>3000</v>
      </c>
    </row>
    <row r="145" spans="1:8">
      <c r="A145" s="306" t="s">
        <v>1155</v>
      </c>
      <c r="B145" s="448"/>
      <c r="C145" s="308" t="s">
        <v>1204</v>
      </c>
      <c r="D145" s="309"/>
      <c r="E145" s="11">
        <v>10</v>
      </c>
      <c r="F145" s="319">
        <v>1000</v>
      </c>
      <c r="G145" s="318">
        <v>3500</v>
      </c>
      <c r="H145" s="318">
        <v>6500</v>
      </c>
    </row>
    <row r="146" spans="1:8">
      <c r="A146" s="306" t="s">
        <v>1156</v>
      </c>
      <c r="B146" s="448"/>
      <c r="C146" s="308" t="s">
        <v>1159</v>
      </c>
      <c r="D146" s="309"/>
      <c r="E146" s="11">
        <v>10</v>
      </c>
      <c r="F146" s="319">
        <v>10000</v>
      </c>
      <c r="G146" s="318">
        <v>3500</v>
      </c>
      <c r="H146" s="318">
        <v>6500</v>
      </c>
    </row>
    <row r="147" spans="1:8">
      <c r="A147" s="307"/>
      <c r="B147" s="449"/>
      <c r="C147" s="308" t="s">
        <v>1160</v>
      </c>
      <c r="D147" s="309"/>
      <c r="E147" s="11"/>
      <c r="F147" s="11"/>
      <c r="G147" s="300"/>
      <c r="H147" s="300"/>
    </row>
    <row r="148" spans="1:8">
      <c r="A148" s="307"/>
      <c r="B148" s="449"/>
      <c r="C148" s="308" t="s">
        <v>1161</v>
      </c>
      <c r="D148" s="309"/>
      <c r="E148" s="11">
        <v>5</v>
      </c>
      <c r="F148" s="319">
        <v>3000</v>
      </c>
      <c r="G148" s="318">
        <v>2000</v>
      </c>
      <c r="H148" s="318">
        <v>5000</v>
      </c>
    </row>
    <row r="149" spans="1:8">
      <c r="A149" s="310" t="s">
        <v>1157</v>
      </c>
      <c r="B149" s="450"/>
      <c r="C149" s="308" t="s">
        <v>1162</v>
      </c>
      <c r="D149" s="309"/>
      <c r="E149" s="11"/>
      <c r="F149" s="11"/>
      <c r="G149" s="300"/>
      <c r="H149" s="300"/>
    </row>
    <row r="150" spans="1:8" s="178" customFormat="1" ht="14.25" customHeight="1">
      <c r="A150" s="14"/>
      <c r="B150" s="237"/>
      <c r="C150" s="315"/>
      <c r="D150" s="316"/>
      <c r="E150" s="317"/>
      <c r="F150" s="317"/>
      <c r="G150" s="393"/>
      <c r="H150" s="393"/>
    </row>
    <row r="151" spans="1:8" s="178" customFormat="1">
      <c r="A151" s="1813" t="s">
        <v>1175</v>
      </c>
      <c r="B151" s="1814"/>
      <c r="C151" s="1814"/>
      <c r="D151" s="1818"/>
      <c r="E151" s="1809" t="s">
        <v>1182</v>
      </c>
      <c r="F151" s="1809"/>
      <c r="G151" s="1817" t="s">
        <v>1185</v>
      </c>
      <c r="H151" s="1817"/>
    </row>
    <row r="152" spans="1:8" s="178" customFormat="1">
      <c r="A152" s="1819"/>
      <c r="B152" s="1820"/>
      <c r="C152" s="1820"/>
      <c r="D152" s="1821"/>
      <c r="E152" s="389" t="s">
        <v>1183</v>
      </c>
      <c r="F152" s="389" t="s">
        <v>1184</v>
      </c>
      <c r="G152" s="390" t="s">
        <v>392</v>
      </c>
      <c r="H152" s="390" t="s">
        <v>1186</v>
      </c>
    </row>
    <row r="153" spans="1:8" s="178" customFormat="1">
      <c r="A153" s="310" t="s">
        <v>1176</v>
      </c>
      <c r="B153" s="320"/>
      <c r="C153" s="321"/>
      <c r="D153" s="309"/>
      <c r="E153" s="305"/>
      <c r="F153" s="11" t="s">
        <v>1200</v>
      </c>
      <c r="G153" s="265"/>
      <c r="H153" s="11" t="s">
        <v>1200</v>
      </c>
    </row>
    <row r="154" spans="1:8" s="178" customFormat="1">
      <c r="A154" s="310" t="s">
        <v>1177</v>
      </c>
      <c r="B154" s="320"/>
      <c r="C154" s="321"/>
      <c r="D154" s="309"/>
      <c r="E154" s="305"/>
      <c r="F154" s="11" t="s">
        <v>1200</v>
      </c>
      <c r="G154" s="265"/>
      <c r="H154" s="11" t="s">
        <v>1200</v>
      </c>
    </row>
    <row r="155" spans="1:8" s="178" customFormat="1">
      <c r="A155" s="310" t="s">
        <v>1178</v>
      </c>
      <c r="B155" s="320"/>
      <c r="C155" s="321"/>
      <c r="D155" s="309"/>
      <c r="E155" s="305"/>
      <c r="F155" s="11"/>
      <c r="G155" s="265"/>
      <c r="H155" s="300"/>
    </row>
    <row r="156" spans="1:8" s="178" customFormat="1">
      <c r="A156" s="310" t="s">
        <v>1179</v>
      </c>
      <c r="B156" s="320"/>
      <c r="C156" s="321"/>
      <c r="D156" s="309"/>
      <c r="E156" s="305"/>
      <c r="F156" s="11" t="s">
        <v>1200</v>
      </c>
      <c r="G156" s="265"/>
      <c r="H156" s="11" t="s">
        <v>1200</v>
      </c>
    </row>
    <row r="157" spans="1:8" s="178" customFormat="1">
      <c r="A157" s="310" t="s">
        <v>1180</v>
      </c>
      <c r="B157" s="320"/>
      <c r="C157" s="321"/>
      <c r="D157" s="309"/>
      <c r="E157" s="305"/>
      <c r="F157" s="11" t="s">
        <v>1200</v>
      </c>
      <c r="G157" s="265"/>
      <c r="H157" s="11" t="s">
        <v>1200</v>
      </c>
    </row>
    <row r="158" spans="1:8" s="178" customFormat="1">
      <c r="A158" s="310" t="s">
        <v>1181</v>
      </c>
      <c r="B158" s="320"/>
      <c r="C158" s="321"/>
      <c r="D158" s="309"/>
      <c r="E158" s="305"/>
      <c r="F158" s="11" t="s">
        <v>1200</v>
      </c>
      <c r="G158" s="265"/>
      <c r="H158" s="11" t="s">
        <v>1200</v>
      </c>
    </row>
    <row r="159" spans="1:8" s="178" customFormat="1">
      <c r="A159" s="310" t="s">
        <v>1202</v>
      </c>
      <c r="B159" s="320"/>
      <c r="C159" s="321"/>
      <c r="D159" s="309"/>
      <c r="E159" s="305"/>
      <c r="F159" s="11"/>
      <c r="G159" s="265"/>
      <c r="H159" s="300"/>
    </row>
    <row r="160" spans="1:8" s="178" customFormat="1">
      <c r="A160" s="310" t="s">
        <v>1203</v>
      </c>
      <c r="B160" s="320"/>
      <c r="C160" s="321"/>
      <c r="D160" s="309"/>
      <c r="E160" s="305"/>
      <c r="F160" s="11"/>
      <c r="G160" s="265"/>
      <c r="H160" s="300"/>
    </row>
    <row r="161" spans="1:8" s="178" customFormat="1">
      <c r="A161" s="15"/>
      <c r="B161" s="177"/>
      <c r="C161" s="177" t="s">
        <v>1168</v>
      </c>
      <c r="D161" s="3"/>
      <c r="E161" s="3"/>
      <c r="F161" s="3"/>
    </row>
    <row r="162" spans="1:8" s="178" customFormat="1">
      <c r="A162" s="1804" t="s">
        <v>1145</v>
      </c>
      <c r="B162" s="1804"/>
      <c r="C162" s="1804"/>
      <c r="D162" s="1804"/>
      <c r="E162" s="1413" t="s">
        <v>86</v>
      </c>
      <c r="F162" s="1414" t="s">
        <v>1146</v>
      </c>
      <c r="G162" s="313" t="s">
        <v>1147</v>
      </c>
      <c r="H162" s="1415" t="s">
        <v>1148</v>
      </c>
    </row>
    <row r="163" spans="1:8" s="178" customFormat="1">
      <c r="A163" s="1805"/>
      <c r="B163" s="1805"/>
      <c r="C163" s="1805"/>
      <c r="D163" s="1805"/>
      <c r="E163" s="314" t="s">
        <v>1164</v>
      </c>
      <c r="F163" s="1414" t="s">
        <v>1149</v>
      </c>
      <c r="G163" s="1415" t="s">
        <v>1150</v>
      </c>
      <c r="H163" s="1415" t="s">
        <v>1150</v>
      </c>
    </row>
    <row r="164" spans="1:8" s="178" customFormat="1">
      <c r="A164" s="302" t="s">
        <v>1151</v>
      </c>
      <c r="B164" s="301"/>
      <c r="C164" s="1802" t="s">
        <v>1154</v>
      </c>
      <c r="D164" s="1803"/>
      <c r="E164" s="305"/>
      <c r="F164" s="11"/>
      <c r="G164" s="265"/>
      <c r="H164" s="300"/>
    </row>
    <row r="165" spans="1:8" s="178" customFormat="1">
      <c r="A165" s="303"/>
      <c r="B165" s="219"/>
      <c r="C165" s="1802" t="s">
        <v>1158</v>
      </c>
      <c r="D165" s="1803"/>
      <c r="E165" s="305" t="s">
        <v>1171</v>
      </c>
      <c r="F165" s="319">
        <v>1426</v>
      </c>
      <c r="G165" s="77"/>
      <c r="H165" s="80"/>
    </row>
    <row r="166" spans="1:8" s="178" customFormat="1">
      <c r="A166" s="306" t="s">
        <v>1155</v>
      </c>
      <c r="B166" s="225"/>
      <c r="C166" s="308" t="s">
        <v>1163</v>
      </c>
      <c r="D166" s="309"/>
      <c r="E166" s="11"/>
      <c r="F166" s="11"/>
      <c r="G166" s="300"/>
      <c r="H166" s="300"/>
    </row>
    <row r="167" spans="1:8" s="178" customFormat="1">
      <c r="A167" s="306" t="s">
        <v>1156</v>
      </c>
      <c r="B167" s="225"/>
      <c r="C167" s="308" t="s">
        <v>1159</v>
      </c>
      <c r="D167" s="309"/>
      <c r="E167" s="11" t="s">
        <v>1170</v>
      </c>
      <c r="F167" s="11">
        <v>100</v>
      </c>
      <c r="G167" s="300">
        <v>800</v>
      </c>
      <c r="H167" s="318">
        <v>1000</v>
      </c>
    </row>
    <row r="168" spans="1:8" s="178" customFormat="1">
      <c r="A168" s="307"/>
      <c r="B168" s="63"/>
      <c r="C168" s="308" t="s">
        <v>1160</v>
      </c>
      <c r="D168" s="309"/>
      <c r="E168" s="11" t="s">
        <v>1172</v>
      </c>
      <c r="F168" s="11">
        <v>50</v>
      </c>
      <c r="G168" s="300"/>
      <c r="H168" s="300"/>
    </row>
    <row r="169" spans="1:8" s="178" customFormat="1">
      <c r="A169" s="307"/>
      <c r="B169" s="63"/>
      <c r="C169" s="308" t="s">
        <v>1161</v>
      </c>
      <c r="D169" s="309"/>
      <c r="E169" s="11"/>
      <c r="F169" s="11"/>
      <c r="G169" s="300"/>
      <c r="H169" s="300"/>
    </row>
    <row r="170" spans="1:8" s="178" customFormat="1">
      <c r="A170" s="310" t="s">
        <v>1157</v>
      </c>
      <c r="B170" s="311"/>
      <c r="C170" s="308" t="s">
        <v>1162</v>
      </c>
      <c r="D170" s="309"/>
      <c r="E170" s="11"/>
      <c r="F170" s="11"/>
      <c r="G170" s="300"/>
      <c r="H170" s="300"/>
    </row>
    <row r="171" spans="1:8" s="178" customFormat="1">
      <c r="A171" s="1813" t="s">
        <v>1175</v>
      </c>
      <c r="B171" s="1814"/>
      <c r="C171" s="1814"/>
      <c r="D171" s="1818"/>
      <c r="E171" s="1809" t="s">
        <v>1182</v>
      </c>
      <c r="F171" s="1809"/>
      <c r="G171" s="1817" t="s">
        <v>1185</v>
      </c>
      <c r="H171" s="1817"/>
    </row>
    <row r="172" spans="1:8" s="178" customFormat="1">
      <c r="A172" s="1819"/>
      <c r="B172" s="1820"/>
      <c r="C172" s="1820"/>
      <c r="D172" s="1821"/>
      <c r="E172" s="261" t="s">
        <v>1183</v>
      </c>
      <c r="F172" s="261" t="s">
        <v>1184</v>
      </c>
      <c r="G172" s="266" t="s">
        <v>392</v>
      </c>
      <c r="H172" s="266" t="s">
        <v>1186</v>
      </c>
    </row>
    <row r="173" spans="1:8" s="178" customFormat="1">
      <c r="A173" s="310" t="s">
        <v>1176</v>
      </c>
      <c r="B173" s="320"/>
      <c r="C173" s="321"/>
      <c r="D173" s="309"/>
      <c r="E173" s="305"/>
      <c r="F173" s="11" t="s">
        <v>1200</v>
      </c>
      <c r="G173" s="265"/>
      <c r="H173" s="11" t="s">
        <v>1200</v>
      </c>
    </row>
    <row r="174" spans="1:8" s="178" customFormat="1">
      <c r="A174" s="310" t="s">
        <v>1177</v>
      </c>
      <c r="B174" s="320"/>
      <c r="C174" s="321"/>
      <c r="D174" s="309"/>
      <c r="E174" s="305"/>
      <c r="F174" s="11" t="s">
        <v>1200</v>
      </c>
      <c r="G174" s="265"/>
      <c r="H174" s="11" t="s">
        <v>1200</v>
      </c>
    </row>
    <row r="175" spans="1:8" s="178" customFormat="1">
      <c r="A175" s="310" t="s">
        <v>1178</v>
      </c>
      <c r="B175" s="320"/>
      <c r="C175" s="321"/>
      <c r="D175" s="309"/>
      <c r="E175" s="305"/>
      <c r="F175" s="11" t="s">
        <v>1200</v>
      </c>
      <c r="G175" s="265"/>
      <c r="H175" s="11" t="s">
        <v>1200</v>
      </c>
    </row>
    <row r="176" spans="1:8" s="178" customFormat="1">
      <c r="A176" s="310" t="s">
        <v>1179</v>
      </c>
      <c r="B176" s="320"/>
      <c r="C176" s="321"/>
      <c r="D176" s="309"/>
      <c r="E176" s="305"/>
      <c r="F176" s="11" t="s">
        <v>1200</v>
      </c>
      <c r="G176" s="265"/>
      <c r="H176" s="11" t="s">
        <v>1200</v>
      </c>
    </row>
    <row r="177" spans="1:8" s="178" customFormat="1">
      <c r="A177" s="310" t="s">
        <v>1180</v>
      </c>
      <c r="B177" s="320"/>
      <c r="C177" s="321"/>
      <c r="D177" s="309"/>
      <c r="E177" s="305"/>
      <c r="F177" s="11" t="s">
        <v>1200</v>
      </c>
      <c r="G177" s="265"/>
      <c r="H177" s="11" t="s">
        <v>1200</v>
      </c>
    </row>
    <row r="178" spans="1:8" s="178" customFormat="1">
      <c r="A178" s="310" t="s">
        <v>1181</v>
      </c>
      <c r="B178" s="320"/>
      <c r="C178" s="321"/>
      <c r="D178" s="309"/>
      <c r="E178" s="305"/>
      <c r="F178" s="11"/>
      <c r="G178" s="265"/>
      <c r="H178" s="300"/>
    </row>
    <row r="179" spans="1:8" s="178" customFormat="1">
      <c r="A179" s="310" t="s">
        <v>1202</v>
      </c>
      <c r="B179" s="320"/>
      <c r="C179" s="321"/>
      <c r="D179" s="309"/>
      <c r="E179" s="305"/>
      <c r="F179" s="11" t="s">
        <v>1200</v>
      </c>
      <c r="G179" s="265"/>
      <c r="H179" s="11" t="s">
        <v>1200</v>
      </c>
    </row>
    <row r="180" spans="1:8" s="178" customFormat="1">
      <c r="A180" s="310" t="s">
        <v>1203</v>
      </c>
      <c r="B180" s="320"/>
      <c r="C180" s="321"/>
      <c r="D180" s="309"/>
      <c r="E180" s="305"/>
      <c r="F180" s="11"/>
      <c r="G180" s="265"/>
      <c r="H180" s="300"/>
    </row>
    <row r="181" spans="1:8" s="178" customFormat="1">
      <c r="A181" s="14"/>
      <c r="B181" s="237"/>
      <c r="C181" s="315"/>
      <c r="D181" s="316"/>
      <c r="E181" s="317"/>
      <c r="F181" s="317"/>
      <c r="G181" s="264"/>
      <c r="H181" s="264"/>
    </row>
    <row r="182" spans="1:8" s="178" customFormat="1">
      <c r="A182" s="15"/>
      <c r="B182" s="177"/>
      <c r="C182" s="177" t="s">
        <v>1173</v>
      </c>
      <c r="D182" s="3"/>
      <c r="E182" s="3"/>
      <c r="F182" s="3"/>
    </row>
    <row r="183" spans="1:8" s="178" customFormat="1">
      <c r="A183" s="1807" t="s">
        <v>1145</v>
      </c>
      <c r="B183" s="1807"/>
      <c r="C183" s="1807"/>
      <c r="D183" s="1807"/>
      <c r="E183" s="312" t="s">
        <v>86</v>
      </c>
      <c r="F183" s="261" t="s">
        <v>1146</v>
      </c>
      <c r="G183" s="313" t="s">
        <v>1147</v>
      </c>
      <c r="H183" s="266" t="s">
        <v>1148</v>
      </c>
    </row>
    <row r="184" spans="1:8" s="178" customFormat="1">
      <c r="A184" s="1808"/>
      <c r="B184" s="1808"/>
      <c r="C184" s="1808"/>
      <c r="D184" s="1808"/>
      <c r="E184" s="314" t="s">
        <v>1164</v>
      </c>
      <c r="F184" s="261" t="s">
        <v>1149</v>
      </c>
      <c r="G184" s="266" t="s">
        <v>1150</v>
      </c>
      <c r="H184" s="266" t="s">
        <v>1150</v>
      </c>
    </row>
    <row r="185" spans="1:8" s="178" customFormat="1">
      <c r="A185" s="302" t="s">
        <v>1151</v>
      </c>
      <c r="B185" s="301"/>
      <c r="C185" s="1802" t="s">
        <v>1154</v>
      </c>
      <c r="D185" s="1803"/>
      <c r="E185" s="305"/>
      <c r="F185" s="11"/>
      <c r="G185" s="265"/>
      <c r="H185" s="300"/>
    </row>
    <row r="186" spans="1:8" s="178" customFormat="1">
      <c r="A186" s="303"/>
      <c r="B186" s="219"/>
      <c r="C186" s="1802" t="s">
        <v>1158</v>
      </c>
      <c r="D186" s="1803"/>
      <c r="E186" s="305" t="s">
        <v>1174</v>
      </c>
      <c r="F186" s="319">
        <v>1750</v>
      </c>
      <c r="G186" s="77"/>
      <c r="H186" s="80"/>
    </row>
    <row r="187" spans="1:8" s="178" customFormat="1">
      <c r="A187" s="306" t="s">
        <v>1155</v>
      </c>
      <c r="B187" s="225"/>
      <c r="C187" s="308" t="s">
        <v>1163</v>
      </c>
      <c r="D187" s="309"/>
      <c r="E187" s="11"/>
      <c r="F187" s="11"/>
      <c r="G187" s="300"/>
      <c r="H187" s="300"/>
    </row>
    <row r="188" spans="1:8" s="178" customFormat="1">
      <c r="A188" s="306" t="s">
        <v>1156</v>
      </c>
      <c r="B188" s="225"/>
      <c r="C188" s="308" t="s">
        <v>1159</v>
      </c>
      <c r="D188" s="309"/>
      <c r="E188" s="11"/>
      <c r="F188" s="11"/>
      <c r="G188" s="300"/>
      <c r="H188" s="318"/>
    </row>
    <row r="189" spans="1:8" s="178" customFormat="1">
      <c r="A189" s="307"/>
      <c r="B189" s="63"/>
      <c r="C189" s="308" t="s">
        <v>1160</v>
      </c>
      <c r="D189" s="309"/>
      <c r="E189" s="11"/>
      <c r="F189" s="11"/>
      <c r="G189" s="300"/>
      <c r="H189" s="300"/>
    </row>
    <row r="190" spans="1:8" s="178" customFormat="1">
      <c r="A190" s="307"/>
      <c r="B190" s="63"/>
      <c r="C190" s="308" t="s">
        <v>1161</v>
      </c>
      <c r="D190" s="309"/>
      <c r="E190" s="11"/>
      <c r="F190" s="11"/>
      <c r="G190" s="300"/>
      <c r="H190" s="300"/>
    </row>
    <row r="191" spans="1:8" s="178" customFormat="1">
      <c r="A191" s="310" t="s">
        <v>1157</v>
      </c>
      <c r="B191" s="311"/>
      <c r="C191" s="308" t="s">
        <v>1162</v>
      </c>
      <c r="D191" s="309"/>
      <c r="E191" s="11"/>
      <c r="F191" s="11"/>
      <c r="G191" s="300"/>
      <c r="H191" s="300"/>
    </row>
    <row r="192" spans="1:8">
      <c r="A192" s="1813" t="s">
        <v>1175</v>
      </c>
      <c r="B192" s="1814"/>
      <c r="C192" s="1814"/>
      <c r="D192" s="1818"/>
      <c r="E192" s="1809" t="s">
        <v>1182</v>
      </c>
      <c r="F192" s="1809"/>
      <c r="G192" s="1817" t="s">
        <v>1185</v>
      </c>
      <c r="H192" s="1817"/>
    </row>
    <row r="193" spans="1:8">
      <c r="A193" s="1819"/>
      <c r="B193" s="1820"/>
      <c r="C193" s="1820"/>
      <c r="D193" s="1821"/>
      <c r="E193" s="261" t="s">
        <v>1183</v>
      </c>
      <c r="F193" s="261" t="s">
        <v>1184</v>
      </c>
      <c r="G193" s="266" t="s">
        <v>392</v>
      </c>
      <c r="H193" s="266" t="s">
        <v>1186</v>
      </c>
    </row>
    <row r="194" spans="1:8">
      <c r="A194" s="310" t="s">
        <v>1176</v>
      </c>
      <c r="B194" s="320"/>
      <c r="C194" s="321"/>
      <c r="D194" s="309"/>
      <c r="E194" s="305"/>
      <c r="F194" s="11"/>
      <c r="G194" s="265"/>
      <c r="H194" s="300"/>
    </row>
    <row r="195" spans="1:8">
      <c r="A195" s="310" t="s">
        <v>1177</v>
      </c>
      <c r="B195" s="320"/>
      <c r="C195" s="321"/>
      <c r="D195" s="309"/>
      <c r="E195" s="305"/>
      <c r="F195" s="11"/>
      <c r="G195" s="265"/>
      <c r="H195" s="300"/>
    </row>
    <row r="196" spans="1:8">
      <c r="A196" s="310" t="s">
        <v>1178</v>
      </c>
      <c r="B196" s="320"/>
      <c r="C196" s="321"/>
      <c r="D196" s="309"/>
      <c r="E196" s="305"/>
      <c r="F196" s="11"/>
      <c r="G196" s="265"/>
      <c r="H196" s="300"/>
    </row>
    <row r="197" spans="1:8" s="178" customFormat="1">
      <c r="A197" s="310" t="s">
        <v>1179</v>
      </c>
      <c r="B197" s="320"/>
      <c r="C197" s="321"/>
      <c r="D197" s="309"/>
      <c r="E197" s="305"/>
      <c r="F197" s="11" t="s">
        <v>1200</v>
      </c>
      <c r="G197" s="265"/>
      <c r="H197" s="11" t="s">
        <v>1200</v>
      </c>
    </row>
    <row r="198" spans="1:8" s="178" customFormat="1">
      <c r="A198" s="310" t="s">
        <v>1180</v>
      </c>
      <c r="B198" s="320"/>
      <c r="C198" s="321"/>
      <c r="D198" s="309"/>
      <c r="E198" s="305"/>
      <c r="F198" s="11" t="s">
        <v>1200</v>
      </c>
      <c r="G198" s="265"/>
      <c r="H198" s="11" t="s">
        <v>1200</v>
      </c>
    </row>
    <row r="199" spans="1:8" s="178" customFormat="1">
      <c r="A199" s="310" t="s">
        <v>1181</v>
      </c>
      <c r="B199" s="320"/>
      <c r="C199" s="321"/>
      <c r="D199" s="309"/>
      <c r="E199" s="305"/>
      <c r="F199" s="11"/>
      <c r="G199" s="265"/>
      <c r="H199" s="300"/>
    </row>
    <row r="200" spans="1:8" s="178" customFormat="1">
      <c r="A200" s="310" t="s">
        <v>1202</v>
      </c>
      <c r="B200" s="320"/>
      <c r="C200" s="321"/>
      <c r="D200" s="309"/>
      <c r="E200" s="305"/>
      <c r="F200" s="11" t="s">
        <v>1200</v>
      </c>
      <c r="G200" s="265"/>
      <c r="H200" s="11" t="s">
        <v>1200</v>
      </c>
    </row>
    <row r="201" spans="1:8" s="178" customFormat="1">
      <c r="A201" s="310" t="s">
        <v>1203</v>
      </c>
      <c r="B201" s="320"/>
      <c r="C201" s="321"/>
      <c r="D201" s="309"/>
      <c r="E201" s="305"/>
      <c r="F201" s="11"/>
      <c r="G201" s="265"/>
      <c r="H201" s="300"/>
    </row>
    <row r="202" spans="1:8" s="178" customFormat="1">
      <c r="A202" s="14"/>
      <c r="B202" s="237"/>
      <c r="C202" s="315"/>
      <c r="D202" s="316"/>
      <c r="E202" s="317"/>
      <c r="F202" s="317"/>
      <c r="G202" s="1610"/>
      <c r="H202" s="1610"/>
    </row>
    <row r="203" spans="1:8" s="178" customFormat="1">
      <c r="A203" s="14"/>
      <c r="B203" s="237"/>
      <c r="C203" s="315"/>
      <c r="D203" s="316"/>
      <c r="E203" s="317"/>
      <c r="F203" s="317"/>
      <c r="G203" s="264"/>
      <c r="H203" s="264"/>
    </row>
    <row r="204" spans="1:8" s="178" customFormat="1">
      <c r="A204" s="15"/>
      <c r="B204" s="177"/>
      <c r="C204" s="177" t="s">
        <v>1187</v>
      </c>
      <c r="D204" s="3"/>
      <c r="E204" s="3"/>
      <c r="F204" s="3"/>
    </row>
    <row r="205" spans="1:8" s="178" customFormat="1">
      <c r="A205" s="1807" t="s">
        <v>1145</v>
      </c>
      <c r="B205" s="1807"/>
      <c r="C205" s="1807"/>
      <c r="D205" s="1807"/>
      <c r="E205" s="312" t="s">
        <v>86</v>
      </c>
      <c r="F205" s="261" t="s">
        <v>1146</v>
      </c>
      <c r="G205" s="313" t="s">
        <v>1147</v>
      </c>
      <c r="H205" s="266" t="s">
        <v>1148</v>
      </c>
    </row>
    <row r="206" spans="1:8" s="178" customFormat="1">
      <c r="A206" s="1808"/>
      <c r="B206" s="1808"/>
      <c r="C206" s="1808"/>
      <c r="D206" s="1808"/>
      <c r="E206" s="314" t="s">
        <v>1164</v>
      </c>
      <c r="F206" s="261" t="s">
        <v>1149</v>
      </c>
      <c r="G206" s="266" t="s">
        <v>1150</v>
      </c>
      <c r="H206" s="266" t="s">
        <v>1150</v>
      </c>
    </row>
    <row r="207" spans="1:8" s="178" customFormat="1">
      <c r="A207" s="302" t="s">
        <v>1151</v>
      </c>
      <c r="B207" s="301"/>
      <c r="C207" s="1802" t="s">
        <v>1154</v>
      </c>
      <c r="D207" s="1803"/>
      <c r="E207" s="305"/>
      <c r="F207" s="11"/>
      <c r="G207" s="265"/>
      <c r="H207" s="300"/>
    </row>
    <row r="208" spans="1:8" s="178" customFormat="1">
      <c r="A208" s="303"/>
      <c r="B208" s="219"/>
      <c r="C208" s="1802" t="s">
        <v>1158</v>
      </c>
      <c r="D208" s="1803"/>
      <c r="E208" s="305">
        <v>118</v>
      </c>
      <c r="F208" s="319">
        <v>450</v>
      </c>
      <c r="G208" s="324">
        <v>2000</v>
      </c>
      <c r="H208" s="323">
        <v>3500</v>
      </c>
    </row>
    <row r="209" spans="1:8" s="178" customFormat="1">
      <c r="A209" s="306" t="s">
        <v>1155</v>
      </c>
      <c r="B209" s="225"/>
      <c r="C209" s="308" t="s">
        <v>1209</v>
      </c>
      <c r="D209" s="309"/>
      <c r="E209" s="11">
        <v>2</v>
      </c>
      <c r="F209" s="11">
        <v>300</v>
      </c>
      <c r="G209" s="318">
        <v>15000</v>
      </c>
      <c r="H209" s="318">
        <v>45000</v>
      </c>
    </row>
    <row r="210" spans="1:8" s="178" customFormat="1">
      <c r="A210" s="306" t="s">
        <v>1156</v>
      </c>
      <c r="B210" s="225"/>
      <c r="C210" s="308" t="s">
        <v>1159</v>
      </c>
      <c r="D210" s="309"/>
      <c r="E210" s="11">
        <v>30</v>
      </c>
      <c r="F210" s="319">
        <v>7000</v>
      </c>
      <c r="G210" s="318">
        <v>1500</v>
      </c>
      <c r="H210" s="318">
        <v>750</v>
      </c>
    </row>
    <row r="211" spans="1:8" s="178" customFormat="1">
      <c r="A211" s="307"/>
      <c r="B211" s="63"/>
      <c r="C211" s="308" t="s">
        <v>1160</v>
      </c>
      <c r="D211" s="309"/>
      <c r="E211" s="11"/>
      <c r="F211" s="11"/>
      <c r="G211" s="300"/>
      <c r="H211" s="300"/>
    </row>
    <row r="212" spans="1:8" s="178" customFormat="1">
      <c r="A212" s="307"/>
      <c r="B212" s="63"/>
      <c r="C212" s="308" t="s">
        <v>1161</v>
      </c>
      <c r="D212" s="309"/>
      <c r="E212" s="11">
        <v>9</v>
      </c>
      <c r="F212" s="11">
        <v>85</v>
      </c>
      <c r="G212" s="300"/>
      <c r="H212" s="300"/>
    </row>
    <row r="213" spans="1:8" s="178" customFormat="1">
      <c r="A213" s="310" t="s">
        <v>1157</v>
      </c>
      <c r="B213" s="311"/>
      <c r="C213" s="308" t="s">
        <v>1162</v>
      </c>
      <c r="D213" s="309"/>
      <c r="E213" s="11"/>
      <c r="F213" s="11"/>
      <c r="G213" s="300"/>
      <c r="H213" s="300"/>
    </row>
    <row r="214" spans="1:8" s="178" customFormat="1">
      <c r="A214" s="1813" t="s">
        <v>1175</v>
      </c>
      <c r="B214" s="1814"/>
      <c r="C214" s="1814"/>
      <c r="D214" s="1818"/>
      <c r="E214" s="1809" t="s">
        <v>1182</v>
      </c>
      <c r="F214" s="1809"/>
      <c r="G214" s="1817" t="s">
        <v>1185</v>
      </c>
      <c r="H214" s="1817"/>
    </row>
    <row r="215" spans="1:8" s="178" customFormat="1">
      <c r="A215" s="1819"/>
      <c r="B215" s="1820"/>
      <c r="C215" s="1820"/>
      <c r="D215" s="1821"/>
      <c r="E215" s="261" t="s">
        <v>1183</v>
      </c>
      <c r="F215" s="261" t="s">
        <v>1184</v>
      </c>
      <c r="G215" s="266" t="s">
        <v>392</v>
      </c>
      <c r="H215" s="266" t="s">
        <v>1186</v>
      </c>
    </row>
    <row r="216" spans="1:8" s="178" customFormat="1">
      <c r="A216" s="310" t="s">
        <v>1176</v>
      </c>
      <c r="B216" s="320"/>
      <c r="C216" s="321"/>
      <c r="D216" s="309"/>
      <c r="E216" s="305"/>
      <c r="F216" s="11" t="s">
        <v>1200</v>
      </c>
      <c r="G216" s="265"/>
      <c r="H216" s="11" t="s">
        <v>1200</v>
      </c>
    </row>
    <row r="217" spans="1:8" s="178" customFormat="1">
      <c r="A217" s="310" t="s">
        <v>1177</v>
      </c>
      <c r="B217" s="320"/>
      <c r="C217" s="321"/>
      <c r="D217" s="309"/>
      <c r="E217" s="305"/>
      <c r="F217" s="11" t="s">
        <v>1200</v>
      </c>
      <c r="G217" s="265"/>
      <c r="H217" s="11" t="s">
        <v>1200</v>
      </c>
    </row>
    <row r="218" spans="1:8" s="178" customFormat="1">
      <c r="A218" s="310" t="s">
        <v>1178</v>
      </c>
      <c r="B218" s="320"/>
      <c r="C218" s="321"/>
      <c r="D218" s="309"/>
      <c r="E218" s="305"/>
      <c r="F218" s="11" t="s">
        <v>1200</v>
      </c>
      <c r="G218" s="265"/>
      <c r="H218" s="11" t="s">
        <v>1200</v>
      </c>
    </row>
    <row r="219" spans="1:8" s="178" customFormat="1">
      <c r="A219" s="310" t="s">
        <v>1179</v>
      </c>
      <c r="B219" s="320"/>
      <c r="C219" s="321"/>
      <c r="D219" s="309"/>
      <c r="E219" s="305"/>
      <c r="F219" s="11" t="s">
        <v>1200</v>
      </c>
      <c r="G219" s="265"/>
      <c r="H219" s="11" t="s">
        <v>1200</v>
      </c>
    </row>
    <row r="220" spans="1:8" s="178" customFormat="1">
      <c r="A220" s="310" t="s">
        <v>1180</v>
      </c>
      <c r="B220" s="320"/>
      <c r="C220" s="321"/>
      <c r="D220" s="309"/>
      <c r="E220" s="305"/>
      <c r="F220" s="11" t="s">
        <v>1200</v>
      </c>
      <c r="G220" s="265"/>
      <c r="H220" s="11" t="s">
        <v>1200</v>
      </c>
    </row>
    <row r="221" spans="1:8" s="178" customFormat="1">
      <c r="A221" s="310" t="s">
        <v>1181</v>
      </c>
      <c r="B221" s="320"/>
      <c r="C221" s="321"/>
      <c r="D221" s="309"/>
      <c r="E221" s="305"/>
      <c r="F221" s="11" t="s">
        <v>1200</v>
      </c>
      <c r="G221" s="265"/>
      <c r="H221" s="11" t="s">
        <v>1200</v>
      </c>
    </row>
    <row r="222" spans="1:8" s="178" customFormat="1">
      <c r="A222" s="310" t="s">
        <v>1202</v>
      </c>
      <c r="B222" s="320"/>
      <c r="C222" s="321"/>
      <c r="D222" s="309"/>
      <c r="E222" s="305"/>
      <c r="F222" s="11" t="s">
        <v>1200</v>
      </c>
      <c r="G222" s="265"/>
      <c r="H222" s="11" t="s">
        <v>1200</v>
      </c>
    </row>
    <row r="223" spans="1:8" s="178" customFormat="1">
      <c r="A223" s="310" t="s">
        <v>1203</v>
      </c>
      <c r="B223" s="320"/>
      <c r="C223" s="321"/>
      <c r="D223" s="309"/>
      <c r="E223" s="305"/>
      <c r="F223" s="11"/>
      <c r="G223" s="265"/>
      <c r="H223" s="300"/>
    </row>
    <row r="224" spans="1:8" s="178" customFormat="1">
      <c r="A224" s="15"/>
      <c r="B224" s="177"/>
      <c r="C224" s="177" t="s">
        <v>1189</v>
      </c>
      <c r="D224" s="3"/>
      <c r="E224" s="3"/>
      <c r="F224" s="3"/>
    </row>
    <row r="225" spans="1:8" s="178" customFormat="1">
      <c r="A225" s="1807" t="s">
        <v>1145</v>
      </c>
      <c r="B225" s="1807"/>
      <c r="C225" s="1807"/>
      <c r="D225" s="1807"/>
      <c r="E225" s="312" t="s">
        <v>86</v>
      </c>
      <c r="F225" s="261" t="s">
        <v>1146</v>
      </c>
      <c r="G225" s="313" t="s">
        <v>1147</v>
      </c>
      <c r="H225" s="266" t="s">
        <v>1148</v>
      </c>
    </row>
    <row r="226" spans="1:8" s="178" customFormat="1">
      <c r="A226" s="1808"/>
      <c r="B226" s="1808"/>
      <c r="C226" s="1808"/>
      <c r="D226" s="1808"/>
      <c r="E226" s="314" t="s">
        <v>1164</v>
      </c>
      <c r="F226" s="261" t="s">
        <v>1149</v>
      </c>
      <c r="G226" s="266" t="s">
        <v>1150</v>
      </c>
      <c r="H226" s="266" t="s">
        <v>1150</v>
      </c>
    </row>
    <row r="227" spans="1:8" s="178" customFormat="1">
      <c r="A227" s="302" t="s">
        <v>1151</v>
      </c>
      <c r="B227" s="301"/>
      <c r="C227" s="1802" t="s">
        <v>1154</v>
      </c>
      <c r="D227" s="1803"/>
      <c r="E227" s="305">
        <v>30</v>
      </c>
      <c r="F227" s="11">
        <v>394</v>
      </c>
      <c r="G227" s="265"/>
      <c r="H227" s="300"/>
    </row>
    <row r="228" spans="1:8" s="178" customFormat="1">
      <c r="A228" s="303"/>
      <c r="B228" s="219"/>
      <c r="C228" s="1802" t="s">
        <v>1158</v>
      </c>
      <c r="D228" s="1803"/>
      <c r="E228" s="305">
        <v>70</v>
      </c>
      <c r="F228" s="319">
        <v>960</v>
      </c>
      <c r="G228" s="77"/>
      <c r="H228" s="80"/>
    </row>
    <row r="229" spans="1:8" s="178" customFormat="1">
      <c r="A229" s="306" t="s">
        <v>1155</v>
      </c>
      <c r="B229" s="225"/>
      <c r="C229" s="308" t="s">
        <v>1205</v>
      </c>
      <c r="D229" s="309"/>
      <c r="E229" s="11">
        <v>10</v>
      </c>
      <c r="F229" s="11">
        <v>5</v>
      </c>
      <c r="G229" s="300"/>
      <c r="H229" s="300"/>
    </row>
    <row r="230" spans="1:8" s="178" customFormat="1">
      <c r="A230" s="306" t="s">
        <v>1156</v>
      </c>
      <c r="B230" s="225"/>
      <c r="C230" s="308" t="s">
        <v>1159</v>
      </c>
      <c r="D230" s="309"/>
      <c r="E230" s="11">
        <v>5</v>
      </c>
      <c r="F230" s="11">
        <v>110</v>
      </c>
      <c r="G230" s="300"/>
      <c r="H230" s="318"/>
    </row>
    <row r="231" spans="1:8" s="178" customFormat="1">
      <c r="A231" s="307"/>
      <c r="B231" s="63"/>
      <c r="C231" s="308" t="s">
        <v>1160</v>
      </c>
      <c r="D231" s="309"/>
      <c r="E231" s="11">
        <v>3</v>
      </c>
      <c r="F231" s="11">
        <v>6</v>
      </c>
      <c r="G231" s="300"/>
      <c r="H231" s="300"/>
    </row>
    <row r="232" spans="1:8" s="178" customFormat="1">
      <c r="A232" s="307"/>
      <c r="B232" s="63"/>
      <c r="C232" s="308" t="s">
        <v>1161</v>
      </c>
      <c r="D232" s="309"/>
      <c r="E232" s="11">
        <v>2</v>
      </c>
      <c r="F232" s="11">
        <v>16</v>
      </c>
      <c r="G232" s="300"/>
      <c r="H232" s="300"/>
    </row>
    <row r="233" spans="1:8" s="178" customFormat="1">
      <c r="A233" s="310" t="s">
        <v>1157</v>
      </c>
      <c r="B233" s="311"/>
      <c r="C233" s="308" t="s">
        <v>1162</v>
      </c>
      <c r="D233" s="309"/>
      <c r="E233" s="11"/>
      <c r="F233" s="11"/>
      <c r="G233" s="300"/>
      <c r="H233" s="300"/>
    </row>
    <row r="234" spans="1:8" s="178" customFormat="1">
      <c r="A234" s="1813" t="s">
        <v>1175</v>
      </c>
      <c r="B234" s="1814"/>
      <c r="C234" s="1814"/>
      <c r="D234" s="1818"/>
      <c r="E234" s="1809" t="s">
        <v>1182</v>
      </c>
      <c r="F234" s="1809"/>
      <c r="G234" s="1817" t="s">
        <v>1185</v>
      </c>
      <c r="H234" s="1817"/>
    </row>
    <row r="235" spans="1:8" s="178" customFormat="1">
      <c r="A235" s="1819"/>
      <c r="B235" s="1820"/>
      <c r="C235" s="1820"/>
      <c r="D235" s="1821"/>
      <c r="E235" s="261" t="s">
        <v>1183</v>
      </c>
      <c r="F235" s="261" t="s">
        <v>1184</v>
      </c>
      <c r="G235" s="266" t="s">
        <v>392</v>
      </c>
      <c r="H235" s="266" t="s">
        <v>1186</v>
      </c>
    </row>
    <row r="236" spans="1:8" s="178" customFormat="1">
      <c r="A236" s="310" t="s">
        <v>1176</v>
      </c>
      <c r="B236" s="320"/>
      <c r="C236" s="321"/>
      <c r="D236" s="309"/>
      <c r="E236" s="305" t="s">
        <v>1200</v>
      </c>
      <c r="F236" s="11"/>
      <c r="G236" s="265"/>
      <c r="H236" s="300"/>
    </row>
    <row r="237" spans="1:8" s="178" customFormat="1">
      <c r="A237" s="310" t="s">
        <v>1177</v>
      </c>
      <c r="B237" s="320"/>
      <c r="C237" s="321"/>
      <c r="D237" s="309"/>
      <c r="E237" s="305"/>
      <c r="F237" s="11" t="s">
        <v>1200</v>
      </c>
      <c r="G237" s="300"/>
      <c r="H237" s="11" t="s">
        <v>1200</v>
      </c>
    </row>
    <row r="238" spans="1:8" s="178" customFormat="1">
      <c r="A238" s="310" t="s">
        <v>1178</v>
      </c>
      <c r="B238" s="320"/>
      <c r="C238" s="321"/>
      <c r="D238" s="309"/>
      <c r="E238" s="305"/>
      <c r="F238" s="11"/>
      <c r="G238" s="300"/>
      <c r="H238" s="300"/>
    </row>
    <row r="239" spans="1:8" s="178" customFormat="1">
      <c r="A239" s="310" t="s">
        <v>1179</v>
      </c>
      <c r="B239" s="320"/>
      <c r="C239" s="321"/>
      <c r="D239" s="309"/>
      <c r="E239" s="305"/>
      <c r="F239" s="11"/>
      <c r="G239" s="300"/>
      <c r="H239" s="300"/>
    </row>
    <row r="240" spans="1:8" s="178" customFormat="1">
      <c r="A240" s="310" t="s">
        <v>1180</v>
      </c>
      <c r="B240" s="320"/>
      <c r="C240" s="321"/>
      <c r="D240" s="309"/>
      <c r="E240" s="305"/>
      <c r="F240" s="11"/>
      <c r="G240" s="300"/>
      <c r="H240" s="300"/>
    </row>
    <row r="241" spans="1:8" s="178" customFormat="1">
      <c r="A241" s="310" t="s">
        <v>1181</v>
      </c>
      <c r="B241" s="320"/>
      <c r="C241" s="321"/>
      <c r="D241" s="309"/>
      <c r="E241" s="305"/>
      <c r="F241" s="11" t="s">
        <v>1200</v>
      </c>
      <c r="G241" s="300"/>
      <c r="H241" s="11" t="s">
        <v>1200</v>
      </c>
    </row>
    <row r="242" spans="1:8" s="178" customFormat="1">
      <c r="A242" s="310" t="s">
        <v>1202</v>
      </c>
      <c r="B242" s="320"/>
      <c r="C242" s="321"/>
      <c r="D242" s="309"/>
      <c r="E242" s="305"/>
      <c r="F242" s="11" t="s">
        <v>1200</v>
      </c>
      <c r="G242" s="300"/>
      <c r="H242" s="11" t="s">
        <v>1200</v>
      </c>
    </row>
    <row r="243" spans="1:8" s="178" customFormat="1">
      <c r="A243" s="310" t="s">
        <v>1203</v>
      </c>
      <c r="B243" s="320"/>
      <c r="C243" s="321"/>
      <c r="D243" s="309"/>
      <c r="E243" s="305"/>
      <c r="F243" s="11"/>
      <c r="G243" s="394"/>
      <c r="H243" s="300"/>
    </row>
    <row r="244" spans="1:8" s="178" customFormat="1">
      <c r="A244" s="14"/>
      <c r="B244" s="237"/>
      <c r="C244" s="315"/>
      <c r="D244" s="316"/>
      <c r="E244" s="317"/>
      <c r="F244" s="317"/>
      <c r="G244" s="1610"/>
      <c r="H244" s="1610"/>
    </row>
    <row r="245" spans="1:8" s="178" customFormat="1">
      <c r="A245" s="14"/>
      <c r="B245" s="237"/>
      <c r="C245" s="315"/>
      <c r="D245" s="316"/>
      <c r="E245" s="317"/>
      <c r="F245" s="317"/>
      <c r="G245" s="393"/>
      <c r="H245" s="393"/>
    </row>
    <row r="246" spans="1:8" s="178" customFormat="1">
      <c r="A246" s="15"/>
      <c r="B246" s="177"/>
      <c r="C246" s="177" t="s">
        <v>1188</v>
      </c>
      <c r="D246" s="3"/>
      <c r="E246" s="3"/>
      <c r="F246" s="3"/>
    </row>
    <row r="247" spans="1:8" s="178" customFormat="1">
      <c r="A247" s="1807" t="s">
        <v>1145</v>
      </c>
      <c r="B247" s="1807"/>
      <c r="C247" s="1807"/>
      <c r="D247" s="1807"/>
      <c r="E247" s="312" t="s">
        <v>86</v>
      </c>
      <c r="F247" s="261" t="s">
        <v>1146</v>
      </c>
      <c r="G247" s="313" t="s">
        <v>1147</v>
      </c>
      <c r="H247" s="266" t="s">
        <v>1148</v>
      </c>
    </row>
    <row r="248" spans="1:8" s="178" customFormat="1">
      <c r="A248" s="1808"/>
      <c r="B248" s="1808"/>
      <c r="C248" s="1808"/>
      <c r="D248" s="1808"/>
      <c r="E248" s="314" t="s">
        <v>1164</v>
      </c>
      <c r="F248" s="261" t="s">
        <v>1149</v>
      </c>
      <c r="G248" s="266" t="s">
        <v>1150</v>
      </c>
      <c r="H248" s="266" t="s">
        <v>1150</v>
      </c>
    </row>
    <row r="249" spans="1:8" s="178" customFormat="1">
      <c r="A249" s="302" t="s">
        <v>1151</v>
      </c>
      <c r="B249" s="301"/>
      <c r="C249" s="1802" t="s">
        <v>1154</v>
      </c>
      <c r="D249" s="1803"/>
      <c r="E249" s="305"/>
      <c r="F249" s="11"/>
      <c r="G249" s="265"/>
      <c r="H249" s="300"/>
    </row>
    <row r="250" spans="1:8" s="178" customFormat="1">
      <c r="A250" s="303"/>
      <c r="B250" s="219"/>
      <c r="C250" s="1802" t="s">
        <v>1158</v>
      </c>
      <c r="D250" s="1803"/>
      <c r="E250" s="305">
        <v>92</v>
      </c>
      <c r="F250" s="319">
        <v>300</v>
      </c>
      <c r="G250" s="324">
        <v>1100</v>
      </c>
      <c r="H250" s="323">
        <v>4200</v>
      </c>
    </row>
    <row r="251" spans="1:8" s="178" customFormat="1">
      <c r="A251" s="306" t="s">
        <v>1155</v>
      </c>
      <c r="B251" s="225"/>
      <c r="C251" s="308" t="s">
        <v>1163</v>
      </c>
      <c r="D251" s="309"/>
      <c r="E251" s="11"/>
      <c r="F251" s="11"/>
      <c r="G251" s="300"/>
      <c r="H251" s="300"/>
    </row>
    <row r="252" spans="1:8" s="178" customFormat="1">
      <c r="A252" s="306" t="s">
        <v>1156</v>
      </c>
      <c r="B252" s="225"/>
      <c r="C252" s="308" t="s">
        <v>1159</v>
      </c>
      <c r="D252" s="309"/>
      <c r="E252" s="11">
        <v>10</v>
      </c>
      <c r="F252" s="319">
        <v>14000</v>
      </c>
      <c r="G252" s="318">
        <v>4000</v>
      </c>
      <c r="H252" s="318">
        <v>11200</v>
      </c>
    </row>
    <row r="253" spans="1:8" s="178" customFormat="1">
      <c r="A253" s="307"/>
      <c r="B253" s="63"/>
      <c r="C253" s="308" t="s">
        <v>1160</v>
      </c>
      <c r="D253" s="309"/>
      <c r="E253" s="11"/>
      <c r="F253" s="11"/>
      <c r="G253" s="300"/>
      <c r="H253" s="300"/>
    </row>
    <row r="254" spans="1:8" s="178" customFormat="1">
      <c r="A254" s="307"/>
      <c r="B254" s="63"/>
      <c r="C254" s="308" t="s">
        <v>1161</v>
      </c>
      <c r="D254" s="309"/>
      <c r="E254" s="11"/>
      <c r="F254" s="11"/>
      <c r="G254" s="300"/>
      <c r="H254" s="300"/>
    </row>
    <row r="255" spans="1:8" s="178" customFormat="1">
      <c r="A255" s="310" t="s">
        <v>1157</v>
      </c>
      <c r="B255" s="311"/>
      <c r="C255" s="308" t="s">
        <v>1162</v>
      </c>
      <c r="D255" s="309"/>
      <c r="E255" s="11"/>
      <c r="F255" s="11"/>
      <c r="G255" s="300"/>
      <c r="H255" s="300"/>
    </row>
    <row r="256" spans="1:8">
      <c r="A256" s="1813" t="s">
        <v>1175</v>
      </c>
      <c r="B256" s="1814"/>
      <c r="C256" s="1814"/>
      <c r="D256" s="1818"/>
      <c r="E256" s="1809" t="s">
        <v>1182</v>
      </c>
      <c r="F256" s="1809"/>
      <c r="G256" s="1817" t="s">
        <v>1185</v>
      </c>
      <c r="H256" s="1817"/>
    </row>
    <row r="257" spans="1:17">
      <c r="A257" s="1819"/>
      <c r="B257" s="1820"/>
      <c r="C257" s="1820"/>
      <c r="D257" s="1821"/>
      <c r="E257" s="261" t="s">
        <v>1183</v>
      </c>
      <c r="F257" s="261" t="s">
        <v>1184</v>
      </c>
      <c r="G257" s="266" t="s">
        <v>392</v>
      </c>
      <c r="H257" s="266" t="s">
        <v>1186</v>
      </c>
    </row>
    <row r="258" spans="1:17">
      <c r="A258" s="310" t="s">
        <v>1176</v>
      </c>
      <c r="B258" s="320"/>
      <c r="C258" s="321"/>
      <c r="D258" s="309"/>
      <c r="E258" s="305"/>
      <c r="F258" s="11" t="s">
        <v>1200</v>
      </c>
      <c r="G258" s="265"/>
      <c r="H258" s="300" t="s">
        <v>1200</v>
      </c>
      <c r="I258" s="3"/>
      <c r="J258" s="3"/>
      <c r="K258" s="3"/>
      <c r="L258" s="3"/>
      <c r="M258" s="3"/>
      <c r="N258" s="3"/>
      <c r="O258" s="3"/>
      <c r="P258" s="3"/>
      <c r="Q258" s="3"/>
    </row>
    <row r="259" spans="1:17">
      <c r="A259" s="310" t="s">
        <v>1177</v>
      </c>
      <c r="B259" s="320"/>
      <c r="C259" s="321"/>
      <c r="D259" s="309"/>
      <c r="E259" s="305"/>
      <c r="F259" s="11"/>
      <c r="G259" s="265"/>
      <c r="H259" s="300"/>
      <c r="I259" s="3"/>
      <c r="J259" s="3"/>
      <c r="K259" s="3"/>
      <c r="L259" s="3"/>
      <c r="M259" s="3"/>
      <c r="N259" s="3"/>
      <c r="O259" s="3"/>
      <c r="P259" s="3"/>
      <c r="Q259" s="3"/>
    </row>
    <row r="260" spans="1:17">
      <c r="A260" s="310" t="s">
        <v>1178</v>
      </c>
      <c r="B260" s="320"/>
      <c r="C260" s="321"/>
      <c r="D260" s="309"/>
      <c r="E260" s="305"/>
      <c r="F260" s="11"/>
      <c r="G260" s="265"/>
      <c r="H260" s="300"/>
      <c r="I260" s="3"/>
      <c r="J260" s="3"/>
      <c r="K260" s="3"/>
      <c r="L260" s="3"/>
      <c r="M260" s="3"/>
      <c r="N260" s="3"/>
      <c r="O260" s="3"/>
      <c r="P260" s="3"/>
      <c r="Q260" s="3"/>
    </row>
    <row r="261" spans="1:17" s="178" customFormat="1">
      <c r="A261" s="310" t="s">
        <v>1179</v>
      </c>
      <c r="B261" s="320"/>
      <c r="C261" s="321"/>
      <c r="D261" s="309"/>
      <c r="E261" s="305"/>
      <c r="F261" s="11"/>
      <c r="G261" s="265"/>
      <c r="H261" s="300"/>
      <c r="I261" s="3"/>
      <c r="J261" s="3"/>
      <c r="K261" s="3"/>
      <c r="L261" s="3"/>
      <c r="M261" s="3"/>
      <c r="N261" s="3"/>
      <c r="O261" s="3"/>
      <c r="P261" s="3"/>
      <c r="Q261" s="3"/>
    </row>
    <row r="262" spans="1:17" s="178" customFormat="1">
      <c r="A262" s="310" t="s">
        <v>1180</v>
      </c>
      <c r="B262" s="320"/>
      <c r="C262" s="321"/>
      <c r="D262" s="309"/>
      <c r="E262" s="305"/>
      <c r="F262" s="11" t="s">
        <v>1200</v>
      </c>
      <c r="G262" s="265"/>
      <c r="H262" s="300" t="s">
        <v>1200</v>
      </c>
      <c r="I262" s="3"/>
      <c r="J262" s="3"/>
      <c r="K262" s="3"/>
      <c r="L262" s="3"/>
      <c r="M262" s="3"/>
      <c r="N262" s="3"/>
      <c r="O262" s="3"/>
      <c r="P262" s="3"/>
      <c r="Q262" s="3"/>
    </row>
    <row r="263" spans="1:17" s="178" customFormat="1">
      <c r="A263" s="310" t="s">
        <v>1181</v>
      </c>
      <c r="B263" s="320"/>
      <c r="C263" s="321"/>
      <c r="D263" s="309"/>
      <c r="E263" s="305"/>
      <c r="F263" s="11"/>
      <c r="G263" s="265"/>
      <c r="H263" s="300"/>
      <c r="I263" s="3"/>
      <c r="J263" s="3"/>
      <c r="K263" s="3"/>
      <c r="L263" s="3"/>
      <c r="M263" s="3"/>
      <c r="N263" s="3"/>
      <c r="O263" s="3"/>
      <c r="P263" s="3"/>
      <c r="Q263" s="3"/>
    </row>
    <row r="264" spans="1:17" s="178" customFormat="1">
      <c r="A264" s="310" t="s">
        <v>1202</v>
      </c>
      <c r="B264" s="320"/>
      <c r="C264" s="321"/>
      <c r="D264" s="309"/>
      <c r="E264" s="305"/>
      <c r="F264" s="11"/>
      <c r="G264" s="265"/>
      <c r="H264" s="300"/>
      <c r="I264" s="3"/>
      <c r="J264" s="3"/>
      <c r="K264" s="3"/>
      <c r="L264" s="3"/>
      <c r="M264" s="3"/>
      <c r="N264" s="3"/>
      <c r="O264" s="3"/>
      <c r="P264" s="3"/>
      <c r="Q264" s="3"/>
    </row>
    <row r="265" spans="1:17" s="178" customFormat="1">
      <c r="A265" s="310" t="s">
        <v>1203</v>
      </c>
      <c r="B265" s="320"/>
      <c r="C265" s="321"/>
      <c r="D265" s="309"/>
      <c r="E265" s="305"/>
      <c r="F265" s="11"/>
      <c r="G265" s="265"/>
      <c r="H265" s="300"/>
      <c r="I265" s="3"/>
      <c r="J265" s="3"/>
      <c r="K265" s="3"/>
      <c r="L265" s="3"/>
      <c r="M265" s="3"/>
      <c r="N265" s="3"/>
      <c r="O265" s="3"/>
      <c r="P265" s="3"/>
      <c r="Q265" s="3"/>
    </row>
    <row r="266" spans="1:17" s="178" customFormat="1">
      <c r="A266" s="14"/>
      <c r="B266" s="237"/>
      <c r="C266" s="315"/>
      <c r="D266" s="316"/>
      <c r="E266" s="317"/>
      <c r="F266" s="317"/>
      <c r="G266" s="264"/>
      <c r="H266" s="264"/>
      <c r="I266" s="3"/>
      <c r="J266" s="3"/>
      <c r="K266" s="3"/>
      <c r="L266" s="3"/>
      <c r="M266" s="3"/>
      <c r="N266" s="3"/>
      <c r="O266" s="3"/>
      <c r="P266" s="3"/>
      <c r="Q266" s="3"/>
    </row>
    <row r="267" spans="1:17" s="178" customFormat="1">
      <c r="A267" s="15"/>
      <c r="B267" s="177"/>
      <c r="C267" s="177" t="s">
        <v>1191</v>
      </c>
      <c r="D267" s="3"/>
      <c r="E267" s="3"/>
      <c r="F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 s="178" customFormat="1">
      <c r="A268" s="1813" t="s">
        <v>1145</v>
      </c>
      <c r="B268" s="1814"/>
      <c r="C268" s="1814"/>
      <c r="D268" s="1818"/>
      <c r="E268" s="312" t="s">
        <v>86</v>
      </c>
      <c r="F268" s="261" t="s">
        <v>1146</v>
      </c>
      <c r="G268" s="313" t="s">
        <v>1147</v>
      </c>
      <c r="H268" s="266" t="s">
        <v>1148</v>
      </c>
      <c r="I268" s="3"/>
      <c r="J268" s="3"/>
      <c r="K268" s="3"/>
      <c r="L268" s="3"/>
      <c r="M268" s="3"/>
      <c r="N268" s="3"/>
      <c r="O268" s="3"/>
      <c r="P268" s="3"/>
      <c r="Q268" s="3"/>
    </row>
    <row r="269" spans="1:17" s="178" customFormat="1">
      <c r="A269" s="1819"/>
      <c r="B269" s="1820"/>
      <c r="C269" s="1820"/>
      <c r="D269" s="1821"/>
      <c r="E269" s="314" t="s">
        <v>1164</v>
      </c>
      <c r="F269" s="261" t="s">
        <v>1149</v>
      </c>
      <c r="G269" s="266" t="s">
        <v>1150</v>
      </c>
      <c r="H269" s="266" t="s">
        <v>1150</v>
      </c>
      <c r="I269" s="3"/>
      <c r="J269" s="3"/>
      <c r="K269" s="3"/>
      <c r="L269" s="3"/>
      <c r="M269" s="3"/>
      <c r="N269" s="3"/>
      <c r="O269" s="3"/>
      <c r="P269" s="3"/>
      <c r="Q269" s="3"/>
    </row>
    <row r="270" spans="1:17" s="178" customFormat="1">
      <c r="A270" s="302" t="s">
        <v>1151</v>
      </c>
      <c r="B270" s="301"/>
      <c r="C270" s="1802" t="s">
        <v>1154</v>
      </c>
      <c r="D270" s="1803"/>
      <c r="E270" s="305"/>
      <c r="F270" s="11"/>
      <c r="G270" s="265"/>
      <c r="H270" s="300"/>
      <c r="I270" s="3"/>
      <c r="J270" s="3"/>
      <c r="K270" s="3"/>
      <c r="L270" s="3"/>
      <c r="M270" s="3"/>
      <c r="N270" s="3"/>
      <c r="O270" s="3"/>
      <c r="P270" s="3"/>
      <c r="Q270" s="3"/>
    </row>
    <row r="271" spans="1:17" s="178" customFormat="1">
      <c r="A271" s="303"/>
      <c r="B271" s="219"/>
      <c r="C271" s="1802" t="s">
        <v>1158</v>
      </c>
      <c r="D271" s="1803"/>
      <c r="E271" s="305">
        <v>133</v>
      </c>
      <c r="F271" s="319">
        <v>400</v>
      </c>
      <c r="G271" s="324">
        <v>2000</v>
      </c>
      <c r="H271" s="323">
        <v>5000</v>
      </c>
      <c r="I271" s="3"/>
      <c r="J271" s="3"/>
      <c r="K271" s="3"/>
      <c r="L271" s="3"/>
      <c r="M271" s="3"/>
      <c r="N271" s="3"/>
      <c r="O271" s="3"/>
      <c r="P271" s="3"/>
      <c r="Q271" s="3"/>
    </row>
    <row r="272" spans="1:17" s="178" customFormat="1">
      <c r="A272" s="306" t="s">
        <v>1155</v>
      </c>
      <c r="B272" s="225"/>
      <c r="C272" s="308" t="s">
        <v>1205</v>
      </c>
      <c r="D272" s="309"/>
      <c r="E272" s="11">
        <v>10</v>
      </c>
      <c r="F272" s="11"/>
      <c r="G272" s="318">
        <v>2500</v>
      </c>
      <c r="H272" s="318">
        <v>6500</v>
      </c>
      <c r="I272" s="3"/>
      <c r="J272" s="3"/>
      <c r="K272" s="3"/>
      <c r="L272" s="3"/>
      <c r="M272" s="3"/>
      <c r="N272" s="3"/>
      <c r="O272" s="3"/>
      <c r="P272" s="3"/>
      <c r="Q272" s="3"/>
    </row>
    <row r="273" spans="1:17" s="178" customFormat="1">
      <c r="A273" s="306" t="s">
        <v>1156</v>
      </c>
      <c r="B273" s="225"/>
      <c r="C273" s="308" t="s">
        <v>1159</v>
      </c>
      <c r="D273" s="309"/>
      <c r="E273" s="11">
        <v>10</v>
      </c>
      <c r="F273" s="319">
        <v>12000</v>
      </c>
      <c r="G273" s="318">
        <v>10000</v>
      </c>
      <c r="H273" s="318">
        <v>15000</v>
      </c>
      <c r="I273" s="3"/>
      <c r="J273" s="3"/>
      <c r="K273" s="3"/>
      <c r="L273" s="3"/>
      <c r="M273" s="3"/>
      <c r="N273" s="3"/>
      <c r="O273" s="3"/>
      <c r="P273" s="3"/>
      <c r="Q273" s="3"/>
    </row>
    <row r="274" spans="1:17" s="178" customFormat="1">
      <c r="A274" s="307"/>
      <c r="B274" s="63"/>
      <c r="C274" s="308" t="s">
        <v>1160</v>
      </c>
      <c r="D274" s="309"/>
      <c r="E274" s="11">
        <v>3</v>
      </c>
      <c r="F274" s="319">
        <v>5000</v>
      </c>
      <c r="G274" s="318">
        <v>3000</v>
      </c>
      <c r="H274" s="318">
        <v>7500</v>
      </c>
      <c r="I274" s="3"/>
      <c r="J274" s="3"/>
      <c r="K274" s="3"/>
      <c r="L274" s="3"/>
      <c r="M274" s="3"/>
      <c r="N274" s="3"/>
      <c r="O274" s="3"/>
      <c r="P274" s="3"/>
      <c r="Q274" s="3"/>
    </row>
    <row r="275" spans="1:17" s="178" customFormat="1">
      <c r="A275" s="307"/>
      <c r="B275" s="63"/>
      <c r="C275" s="308" t="s">
        <v>1161</v>
      </c>
      <c r="D275" s="309"/>
      <c r="E275" s="11"/>
      <c r="F275" s="11"/>
      <c r="G275" s="300"/>
      <c r="H275" s="300"/>
      <c r="I275" s="3"/>
      <c r="J275" s="3"/>
      <c r="K275" s="3"/>
      <c r="L275" s="3"/>
      <c r="M275" s="3"/>
      <c r="N275" s="3"/>
      <c r="O275" s="3"/>
      <c r="P275" s="3"/>
      <c r="Q275" s="3"/>
    </row>
    <row r="276" spans="1:17" s="178" customFormat="1">
      <c r="A276" s="310" t="s">
        <v>1157</v>
      </c>
      <c r="B276" s="311"/>
      <c r="C276" s="308" t="s">
        <v>1162</v>
      </c>
      <c r="D276" s="309"/>
      <c r="E276" s="11"/>
      <c r="F276" s="11"/>
      <c r="G276" s="300"/>
      <c r="H276" s="300"/>
      <c r="I276" s="3"/>
      <c r="J276" s="3"/>
      <c r="K276" s="3"/>
      <c r="L276" s="3"/>
      <c r="M276" s="3"/>
      <c r="N276" s="3"/>
      <c r="O276" s="3"/>
      <c r="P276" s="3"/>
      <c r="Q276" s="3"/>
    </row>
    <row r="277" spans="1:17" s="178" customFormat="1">
      <c r="A277" s="1813" t="s">
        <v>1175</v>
      </c>
      <c r="B277" s="1814"/>
      <c r="C277" s="1814"/>
      <c r="D277" s="1818"/>
      <c r="E277" s="1809" t="s">
        <v>1182</v>
      </c>
      <c r="F277" s="1809"/>
      <c r="G277" s="1817" t="s">
        <v>1185</v>
      </c>
      <c r="H277" s="1817"/>
      <c r="I277" s="3"/>
      <c r="J277" s="3"/>
      <c r="K277" s="3"/>
      <c r="L277" s="3"/>
      <c r="M277" s="3"/>
      <c r="N277" s="3"/>
      <c r="O277" s="3"/>
      <c r="P277" s="3"/>
      <c r="Q277" s="3"/>
    </row>
    <row r="278" spans="1:17" s="178" customFormat="1">
      <c r="A278" s="1819"/>
      <c r="B278" s="1820"/>
      <c r="C278" s="1820"/>
      <c r="D278" s="1821"/>
      <c r="E278" s="261" t="s">
        <v>1183</v>
      </c>
      <c r="F278" s="261" t="s">
        <v>1184</v>
      </c>
      <c r="G278" s="266" t="s">
        <v>392</v>
      </c>
      <c r="H278" s="266" t="s">
        <v>1186</v>
      </c>
      <c r="I278" s="3"/>
      <c r="J278" s="3"/>
      <c r="K278" s="3"/>
      <c r="L278" s="3"/>
      <c r="M278" s="3"/>
      <c r="N278" s="3"/>
      <c r="O278" s="3"/>
      <c r="P278" s="3"/>
      <c r="Q278" s="3"/>
    </row>
    <row r="279" spans="1:17" s="178" customFormat="1">
      <c r="A279" s="310" t="s">
        <v>1176</v>
      </c>
      <c r="B279" s="320"/>
      <c r="C279" s="321"/>
      <c r="D279" s="309"/>
      <c r="E279" s="305"/>
      <c r="F279" s="11" t="s">
        <v>1200</v>
      </c>
      <c r="G279" s="265"/>
      <c r="H279" s="300" t="s">
        <v>1200</v>
      </c>
      <c r="I279" s="3"/>
      <c r="J279" s="3"/>
      <c r="K279" s="3"/>
      <c r="L279" s="3"/>
      <c r="M279" s="3"/>
      <c r="N279" s="3"/>
      <c r="O279" s="3"/>
      <c r="P279" s="3"/>
      <c r="Q279" s="3"/>
    </row>
    <row r="280" spans="1:17" s="178" customFormat="1">
      <c r="A280" s="310" t="s">
        <v>1177</v>
      </c>
      <c r="B280" s="320"/>
      <c r="C280" s="321"/>
      <c r="D280" s="309"/>
      <c r="E280" s="305"/>
      <c r="F280" s="11" t="s">
        <v>1200</v>
      </c>
      <c r="G280" s="329"/>
      <c r="H280" s="300" t="s">
        <v>1200</v>
      </c>
      <c r="I280" s="3"/>
      <c r="J280" s="3"/>
      <c r="K280" s="3"/>
      <c r="L280" s="3"/>
      <c r="M280" s="3"/>
      <c r="N280" s="3"/>
      <c r="O280" s="3"/>
      <c r="P280" s="3"/>
      <c r="Q280" s="3"/>
    </row>
    <row r="281" spans="1:17" s="178" customFormat="1">
      <c r="A281" s="310" t="s">
        <v>1178</v>
      </c>
      <c r="B281" s="320"/>
      <c r="C281" s="321"/>
      <c r="D281" s="309"/>
      <c r="E281" s="305" t="s">
        <v>1200</v>
      </c>
      <c r="F281" s="11"/>
      <c r="G281" s="265"/>
      <c r="H281" s="300" t="s">
        <v>1200</v>
      </c>
      <c r="I281" s="3"/>
      <c r="J281" s="3"/>
      <c r="K281" s="3"/>
      <c r="L281" s="3"/>
      <c r="M281" s="3"/>
      <c r="N281" s="3"/>
      <c r="O281" s="3"/>
      <c r="P281" s="3"/>
      <c r="Q281" s="3"/>
    </row>
    <row r="282" spans="1:17" s="178" customFormat="1">
      <c r="A282" s="310" t="s">
        <v>1179</v>
      </c>
      <c r="B282" s="320"/>
      <c r="C282" s="321"/>
      <c r="D282" s="309"/>
      <c r="E282" s="305"/>
      <c r="F282" s="11"/>
      <c r="G282" s="265"/>
      <c r="H282" s="300"/>
      <c r="I282" s="3"/>
      <c r="J282" s="3"/>
      <c r="K282" s="3"/>
      <c r="L282" s="3"/>
      <c r="M282" s="3"/>
      <c r="N282" s="3"/>
      <c r="O282" s="3"/>
      <c r="P282" s="3"/>
      <c r="Q282" s="3"/>
    </row>
    <row r="283" spans="1:17" s="178" customFormat="1">
      <c r="A283" s="310" t="s">
        <v>1180</v>
      </c>
      <c r="B283" s="320"/>
      <c r="C283" s="321"/>
      <c r="D283" s="309"/>
      <c r="E283" s="305"/>
      <c r="F283" s="11" t="s">
        <v>1200</v>
      </c>
      <c r="G283" s="265"/>
      <c r="H283" s="300" t="s">
        <v>1200</v>
      </c>
      <c r="I283" s="3"/>
      <c r="J283" s="3"/>
      <c r="K283" s="3"/>
      <c r="L283" s="3"/>
      <c r="M283" s="3"/>
      <c r="N283" s="3"/>
      <c r="O283" s="3"/>
      <c r="P283" s="3"/>
      <c r="Q283" s="3"/>
    </row>
    <row r="284" spans="1:17" s="178" customFormat="1">
      <c r="A284" s="310" t="s">
        <v>1181</v>
      </c>
      <c r="B284" s="320"/>
      <c r="C284" s="321"/>
      <c r="D284" s="309"/>
      <c r="E284" s="305"/>
      <c r="F284" s="11"/>
      <c r="G284" s="265"/>
      <c r="H284" s="300"/>
      <c r="I284" s="3"/>
      <c r="J284" s="3"/>
      <c r="K284" s="3"/>
      <c r="L284" s="3"/>
      <c r="M284" s="3"/>
      <c r="N284" s="3"/>
      <c r="O284" s="3"/>
      <c r="P284" s="3"/>
      <c r="Q284" s="3"/>
    </row>
    <row r="285" spans="1:17" s="178" customFormat="1">
      <c r="A285" s="310" t="s">
        <v>1202</v>
      </c>
      <c r="B285" s="320"/>
      <c r="C285" s="321"/>
      <c r="D285" s="309"/>
      <c r="E285" s="305"/>
      <c r="F285" s="11"/>
      <c r="G285" s="265"/>
      <c r="H285" s="300"/>
      <c r="I285" s="3"/>
      <c r="J285" s="3"/>
      <c r="K285" s="3"/>
      <c r="L285" s="3"/>
      <c r="M285" s="3"/>
      <c r="N285" s="3"/>
      <c r="O285" s="3"/>
      <c r="P285" s="3"/>
      <c r="Q285" s="3"/>
    </row>
    <row r="286" spans="1:17" s="178" customFormat="1">
      <c r="A286" s="310" t="s">
        <v>1203</v>
      </c>
      <c r="B286" s="320"/>
      <c r="C286" s="321"/>
      <c r="D286" s="309"/>
      <c r="E286" s="305"/>
      <c r="F286" s="11"/>
      <c r="G286" s="329" t="s">
        <v>1200</v>
      </c>
      <c r="H286" s="300"/>
      <c r="I286" s="3"/>
      <c r="J286" s="3"/>
      <c r="K286" s="3"/>
      <c r="L286" s="3"/>
      <c r="M286" s="3"/>
      <c r="N286" s="3"/>
      <c r="O286" s="3"/>
      <c r="P286" s="3"/>
      <c r="Q286" s="3"/>
    </row>
    <row r="287" spans="1:17" s="178" customFormat="1">
      <c r="A287" s="14"/>
      <c r="B287" s="237"/>
      <c r="C287" s="315"/>
      <c r="D287" s="316"/>
      <c r="E287" s="317"/>
      <c r="F287" s="317"/>
      <c r="G287" s="264"/>
      <c r="H287" s="264"/>
      <c r="I287" s="3"/>
      <c r="J287" s="3"/>
      <c r="K287" s="3"/>
      <c r="L287" s="3"/>
      <c r="M287" s="3"/>
      <c r="N287" s="3"/>
      <c r="O287" s="3"/>
      <c r="P287" s="3"/>
      <c r="Q287" s="3"/>
    </row>
    <row r="288" spans="1:17" s="178" customFormat="1">
      <c r="A288" s="15"/>
      <c r="B288" s="177"/>
      <c r="C288" s="177" t="s">
        <v>1190</v>
      </c>
      <c r="D288" s="3"/>
      <c r="E288" s="3"/>
      <c r="F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1:17" s="178" customFormat="1">
      <c r="A289" s="1813" t="s">
        <v>1145</v>
      </c>
      <c r="B289" s="1814"/>
      <c r="C289" s="1814"/>
      <c r="D289" s="1818"/>
      <c r="E289" s="312" t="s">
        <v>86</v>
      </c>
      <c r="F289" s="261" t="s">
        <v>1146</v>
      </c>
      <c r="G289" s="313" t="s">
        <v>1147</v>
      </c>
      <c r="H289" s="266" t="s">
        <v>1148</v>
      </c>
      <c r="I289" s="3"/>
      <c r="J289" s="3"/>
      <c r="K289" s="3"/>
      <c r="L289" s="3"/>
      <c r="M289" s="3"/>
      <c r="N289" s="3"/>
      <c r="O289" s="3"/>
      <c r="P289" s="3"/>
      <c r="Q289" s="3"/>
    </row>
    <row r="290" spans="1:17" s="178" customFormat="1">
      <c r="A290" s="1819"/>
      <c r="B290" s="1820"/>
      <c r="C290" s="1820"/>
      <c r="D290" s="1821"/>
      <c r="E290" s="314" t="s">
        <v>1164</v>
      </c>
      <c r="F290" s="261" t="s">
        <v>1149</v>
      </c>
      <c r="G290" s="266" t="s">
        <v>1150</v>
      </c>
      <c r="H290" s="266" t="s">
        <v>1150</v>
      </c>
      <c r="I290" s="3"/>
      <c r="J290" s="3"/>
      <c r="K290" s="3"/>
      <c r="L290" s="3"/>
      <c r="M290" s="3"/>
      <c r="N290" s="3"/>
      <c r="O290" s="3"/>
      <c r="P290" s="3"/>
      <c r="Q290" s="3"/>
    </row>
    <row r="291" spans="1:17" s="178" customFormat="1">
      <c r="A291" s="302" t="s">
        <v>1151</v>
      </c>
      <c r="B291" s="301"/>
      <c r="C291" s="1802" t="s">
        <v>1154</v>
      </c>
      <c r="D291" s="1803"/>
      <c r="E291" s="305"/>
      <c r="F291" s="11"/>
      <c r="G291" s="265"/>
      <c r="H291" s="300"/>
      <c r="I291" s="3"/>
      <c r="J291" s="3"/>
      <c r="K291" s="3"/>
      <c r="L291" s="3"/>
      <c r="M291" s="3"/>
      <c r="N291" s="3"/>
      <c r="O291" s="3"/>
      <c r="P291" s="3"/>
      <c r="Q291" s="3"/>
    </row>
    <row r="292" spans="1:17" s="178" customFormat="1">
      <c r="A292" s="303"/>
      <c r="B292" s="219"/>
      <c r="C292" s="1802" t="s">
        <v>1158</v>
      </c>
      <c r="D292" s="1803"/>
      <c r="E292" s="305">
        <v>61</v>
      </c>
      <c r="F292" s="319">
        <v>450</v>
      </c>
      <c r="G292" s="324">
        <v>1200</v>
      </c>
      <c r="H292" s="323">
        <v>5700</v>
      </c>
      <c r="I292" s="3"/>
      <c r="J292" s="3"/>
      <c r="K292" s="3"/>
      <c r="L292" s="3"/>
      <c r="M292" s="3"/>
      <c r="N292" s="3"/>
      <c r="O292" s="3"/>
      <c r="P292" s="3"/>
      <c r="Q292" s="3"/>
    </row>
    <row r="293" spans="1:17" s="178" customFormat="1">
      <c r="A293" s="306" t="s">
        <v>1155</v>
      </c>
      <c r="B293" s="225"/>
      <c r="C293" s="308" t="s">
        <v>1204</v>
      </c>
      <c r="D293" s="309"/>
      <c r="E293" s="11">
        <v>4</v>
      </c>
      <c r="F293" s="11">
        <v>15</v>
      </c>
      <c r="G293" s="11">
        <v>150</v>
      </c>
      <c r="H293" s="300">
        <v>270</v>
      </c>
      <c r="I293" s="3"/>
      <c r="J293" s="3"/>
      <c r="K293" s="3"/>
      <c r="L293" s="3"/>
      <c r="M293" s="3"/>
      <c r="N293" s="3"/>
      <c r="O293" s="3"/>
      <c r="P293" s="3"/>
      <c r="Q293" s="3"/>
    </row>
    <row r="294" spans="1:17" s="178" customFormat="1">
      <c r="A294" s="306" t="s">
        <v>1156</v>
      </c>
      <c r="B294" s="225"/>
      <c r="C294" s="308" t="s">
        <v>1159</v>
      </c>
      <c r="D294" s="309"/>
      <c r="E294" s="11">
        <v>4</v>
      </c>
      <c r="F294" s="11">
        <v>150</v>
      </c>
      <c r="G294" s="300">
        <v>800</v>
      </c>
      <c r="H294" s="318">
        <v>2500</v>
      </c>
      <c r="I294" s="3"/>
      <c r="J294" s="3"/>
      <c r="K294" s="3"/>
      <c r="L294" s="3"/>
      <c r="M294" s="3"/>
      <c r="N294" s="3"/>
      <c r="O294" s="3"/>
      <c r="P294" s="3"/>
      <c r="Q294" s="3"/>
    </row>
    <row r="295" spans="1:17" s="178" customFormat="1">
      <c r="A295" s="307"/>
      <c r="B295" s="63"/>
      <c r="C295" s="308" t="s">
        <v>1160</v>
      </c>
      <c r="D295" s="309"/>
      <c r="E295" s="11"/>
      <c r="F295" s="11"/>
      <c r="G295" s="300"/>
      <c r="H295" s="300" t="s">
        <v>115</v>
      </c>
      <c r="I295" s="3"/>
      <c r="J295" s="3"/>
      <c r="K295" s="3"/>
      <c r="L295" s="3"/>
      <c r="M295" s="3"/>
      <c r="N295" s="3"/>
      <c r="O295" s="3"/>
      <c r="P295" s="3"/>
      <c r="Q295" s="3"/>
    </row>
    <row r="296" spans="1:17" s="178" customFormat="1">
      <c r="A296" s="307"/>
      <c r="B296" s="63"/>
      <c r="C296" s="308" t="s">
        <v>1161</v>
      </c>
      <c r="D296" s="309"/>
      <c r="E296" s="11"/>
      <c r="F296" s="11"/>
      <c r="G296" s="300"/>
      <c r="H296" s="300"/>
      <c r="I296" s="3"/>
      <c r="J296" s="3"/>
      <c r="K296" s="3"/>
      <c r="L296" s="3"/>
      <c r="M296" s="3"/>
      <c r="N296" s="3"/>
      <c r="O296" s="3"/>
      <c r="P296" s="3"/>
      <c r="Q296" s="3"/>
    </row>
    <row r="297" spans="1:17" s="178" customFormat="1">
      <c r="A297" s="310" t="s">
        <v>1157</v>
      </c>
      <c r="B297" s="311"/>
      <c r="C297" s="308" t="s">
        <v>1162</v>
      </c>
      <c r="D297" s="309"/>
      <c r="E297" s="11"/>
      <c r="F297" s="11"/>
      <c r="G297" s="300"/>
      <c r="H297" s="300"/>
      <c r="I297" s="3"/>
      <c r="J297" s="3"/>
      <c r="K297" s="3"/>
      <c r="L297" s="3"/>
      <c r="M297" s="3"/>
      <c r="N297" s="3"/>
      <c r="O297" s="3"/>
      <c r="P297" s="3"/>
      <c r="Q297" s="3"/>
    </row>
    <row r="298" spans="1:17" s="178" customFormat="1">
      <c r="A298" s="1813" t="s">
        <v>1175</v>
      </c>
      <c r="B298" s="1814"/>
      <c r="C298" s="1814"/>
      <c r="D298" s="1818"/>
      <c r="E298" s="1809" t="s">
        <v>1182</v>
      </c>
      <c r="F298" s="1809"/>
      <c r="G298" s="1817" t="s">
        <v>1185</v>
      </c>
      <c r="H298" s="1817"/>
      <c r="I298" s="3"/>
      <c r="J298" s="3"/>
      <c r="K298" s="3"/>
      <c r="L298" s="3"/>
      <c r="M298" s="3"/>
      <c r="N298" s="3"/>
      <c r="O298" s="3"/>
      <c r="P298" s="3"/>
      <c r="Q298" s="3"/>
    </row>
    <row r="299" spans="1:17" s="178" customFormat="1">
      <c r="A299" s="1819"/>
      <c r="B299" s="1820"/>
      <c r="C299" s="1820"/>
      <c r="D299" s="1821"/>
      <c r="E299" s="261" t="s">
        <v>1183</v>
      </c>
      <c r="F299" s="261" t="s">
        <v>1184</v>
      </c>
      <c r="G299" s="266" t="s">
        <v>392</v>
      </c>
      <c r="H299" s="266" t="s">
        <v>1186</v>
      </c>
      <c r="I299" s="3"/>
      <c r="J299" s="3"/>
      <c r="K299" s="3"/>
      <c r="L299" s="3"/>
      <c r="M299" s="3"/>
      <c r="N299" s="3"/>
      <c r="O299" s="3"/>
      <c r="P299" s="3"/>
      <c r="Q299" s="3"/>
    </row>
    <row r="300" spans="1:17" s="178" customFormat="1">
      <c r="A300" s="310" t="s">
        <v>1176</v>
      </c>
      <c r="B300" s="320"/>
      <c r="C300" s="321"/>
      <c r="D300" s="309"/>
      <c r="E300" s="305" t="s">
        <v>1200</v>
      </c>
      <c r="F300" s="11"/>
      <c r="G300" s="265"/>
      <c r="H300" s="11" t="s">
        <v>1200</v>
      </c>
      <c r="I300" s="3"/>
      <c r="J300" s="3"/>
      <c r="K300" s="3"/>
      <c r="L300" s="3"/>
      <c r="M300" s="3"/>
      <c r="N300" s="3"/>
      <c r="O300" s="3"/>
      <c r="P300" s="3"/>
      <c r="Q300" s="3"/>
    </row>
    <row r="301" spans="1:17" s="178" customFormat="1">
      <c r="A301" s="310" t="s">
        <v>1177</v>
      </c>
      <c r="B301" s="320"/>
      <c r="C301" s="321"/>
      <c r="D301" s="309"/>
      <c r="E301" s="305"/>
      <c r="F301" s="11"/>
      <c r="G301" s="265"/>
      <c r="H301" s="300"/>
      <c r="I301" s="3"/>
      <c r="J301" s="3"/>
      <c r="K301" s="3"/>
      <c r="L301" s="3"/>
      <c r="M301" s="3"/>
      <c r="N301" s="3"/>
      <c r="O301" s="3"/>
      <c r="P301" s="3"/>
      <c r="Q301" s="3"/>
    </row>
    <row r="302" spans="1:17" s="178" customFormat="1">
      <c r="A302" s="310" t="s">
        <v>1178</v>
      </c>
      <c r="B302" s="320"/>
      <c r="C302" s="321"/>
      <c r="D302" s="309"/>
      <c r="E302" s="305" t="s">
        <v>1200</v>
      </c>
      <c r="F302" s="11"/>
      <c r="G302" s="265"/>
      <c r="H302" s="11" t="s">
        <v>1200</v>
      </c>
      <c r="I302" s="3"/>
      <c r="J302" s="3"/>
      <c r="K302" s="3"/>
      <c r="L302" s="3"/>
      <c r="M302" s="3"/>
      <c r="N302" s="3"/>
      <c r="O302" s="3"/>
      <c r="P302" s="3"/>
      <c r="Q302" s="3"/>
    </row>
    <row r="303" spans="1:17" s="178" customFormat="1">
      <c r="A303" s="310" t="s">
        <v>1179</v>
      </c>
      <c r="B303" s="320"/>
      <c r="C303" s="321"/>
      <c r="D303" s="309"/>
      <c r="E303" s="305"/>
      <c r="F303" s="11"/>
      <c r="G303" s="265"/>
      <c r="H303" s="300"/>
      <c r="I303" s="3"/>
      <c r="J303" s="3"/>
      <c r="K303" s="3"/>
      <c r="L303" s="3"/>
      <c r="M303" s="3"/>
      <c r="N303" s="3"/>
      <c r="O303" s="3"/>
      <c r="P303" s="3"/>
      <c r="Q303" s="3"/>
    </row>
    <row r="304" spans="1:17" s="178" customFormat="1">
      <c r="A304" s="310" t="s">
        <v>1180</v>
      </c>
      <c r="B304" s="320"/>
      <c r="C304" s="321"/>
      <c r="D304" s="309"/>
      <c r="E304" s="305"/>
      <c r="F304" s="11"/>
      <c r="G304" s="265"/>
      <c r="H304" s="300"/>
      <c r="I304" s="3"/>
      <c r="J304" s="3"/>
      <c r="K304" s="3"/>
      <c r="L304" s="3"/>
      <c r="M304" s="3"/>
      <c r="N304" s="3"/>
      <c r="O304" s="3"/>
      <c r="P304" s="3"/>
      <c r="Q304" s="3"/>
    </row>
    <row r="305" spans="1:17" s="178" customFormat="1">
      <c r="A305" s="310" t="s">
        <v>1181</v>
      </c>
      <c r="B305" s="320"/>
      <c r="C305" s="321"/>
      <c r="D305" s="309"/>
      <c r="E305" s="305"/>
      <c r="F305" s="11"/>
      <c r="G305" s="265"/>
      <c r="H305" s="300"/>
      <c r="I305" s="3"/>
      <c r="J305" s="3"/>
      <c r="K305" s="3"/>
      <c r="L305" s="3"/>
      <c r="M305" s="3"/>
      <c r="N305" s="3"/>
      <c r="O305" s="3"/>
      <c r="P305" s="3"/>
      <c r="Q305" s="3"/>
    </row>
    <row r="306" spans="1:17" s="178" customFormat="1">
      <c r="A306" s="310" t="s">
        <v>1202</v>
      </c>
      <c r="B306" s="320"/>
      <c r="C306" s="321"/>
      <c r="D306" s="309"/>
      <c r="E306" s="305" t="s">
        <v>1200</v>
      </c>
      <c r="F306" s="11"/>
      <c r="G306" s="265"/>
      <c r="H306" s="11" t="s">
        <v>1200</v>
      </c>
      <c r="I306" s="3"/>
      <c r="J306" s="3"/>
      <c r="K306" s="3"/>
      <c r="L306" s="3"/>
      <c r="M306" s="3"/>
      <c r="N306" s="3"/>
      <c r="O306" s="3"/>
      <c r="P306" s="3"/>
      <c r="Q306" s="3"/>
    </row>
    <row r="307" spans="1:17" s="178" customFormat="1">
      <c r="A307" s="310" t="s">
        <v>1203</v>
      </c>
      <c r="B307" s="320"/>
      <c r="C307" s="321"/>
      <c r="D307" s="309"/>
      <c r="E307" s="305"/>
      <c r="F307" s="11"/>
      <c r="G307" s="265"/>
      <c r="H307" s="300"/>
      <c r="I307" s="3"/>
      <c r="J307" s="3"/>
      <c r="K307" s="3"/>
      <c r="L307" s="3"/>
      <c r="M307" s="3"/>
      <c r="N307" s="3"/>
      <c r="O307" s="3"/>
      <c r="P307" s="3"/>
      <c r="Q307" s="3"/>
    </row>
    <row r="308" spans="1:17" s="178" customFormat="1" ht="12" customHeight="1">
      <c r="A308" s="14"/>
      <c r="B308" s="237"/>
      <c r="C308" s="315"/>
      <c r="D308" s="316"/>
      <c r="E308" s="317"/>
      <c r="F308" s="317"/>
      <c r="G308" s="408"/>
      <c r="H308" s="408"/>
      <c r="I308" s="3"/>
      <c r="J308" s="3"/>
      <c r="K308" s="3"/>
      <c r="L308" s="3"/>
      <c r="M308" s="3"/>
      <c r="N308" s="3"/>
      <c r="O308" s="3"/>
      <c r="P308" s="3"/>
      <c r="Q308" s="3"/>
    </row>
    <row r="309" spans="1:17" s="178" customFormat="1" ht="36" customHeight="1">
      <c r="A309" s="14"/>
      <c r="B309" s="237"/>
      <c r="C309" s="315"/>
      <c r="D309" s="316"/>
      <c r="E309" s="317"/>
      <c r="F309" s="317"/>
      <c r="G309" s="1610"/>
      <c r="H309" s="1610"/>
      <c r="I309" s="3"/>
      <c r="J309" s="3"/>
      <c r="K309" s="3"/>
      <c r="L309" s="3"/>
      <c r="M309" s="3"/>
      <c r="N309" s="3"/>
      <c r="O309" s="3"/>
      <c r="P309" s="3"/>
      <c r="Q309" s="3"/>
    </row>
    <row r="310" spans="1:17" s="178" customFormat="1">
      <c r="A310" s="15"/>
      <c r="B310" s="177"/>
      <c r="C310" s="177" t="s">
        <v>1192</v>
      </c>
      <c r="D310" s="3"/>
      <c r="E310" s="3"/>
      <c r="F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s="178" customFormat="1">
      <c r="A311" s="1813" t="s">
        <v>1145</v>
      </c>
      <c r="B311" s="1814"/>
      <c r="C311" s="1814"/>
      <c r="D311" s="1818"/>
      <c r="E311" s="312" t="s">
        <v>86</v>
      </c>
      <c r="F311" s="261" t="s">
        <v>1146</v>
      </c>
      <c r="G311" s="313" t="s">
        <v>1147</v>
      </c>
      <c r="H311" s="266" t="s">
        <v>1148</v>
      </c>
      <c r="I311" s="3"/>
      <c r="J311" s="3"/>
      <c r="K311" s="3"/>
      <c r="L311" s="3"/>
      <c r="M311" s="3"/>
      <c r="N311" s="3"/>
      <c r="O311" s="3"/>
      <c r="P311" s="3"/>
      <c r="Q311" s="3"/>
    </row>
    <row r="312" spans="1:17" s="178" customFormat="1">
      <c r="A312" s="1819"/>
      <c r="B312" s="1820"/>
      <c r="C312" s="1820"/>
      <c r="D312" s="1821"/>
      <c r="E312" s="314" t="s">
        <v>1164</v>
      </c>
      <c r="F312" s="261" t="s">
        <v>1149</v>
      </c>
      <c r="G312" s="266" t="s">
        <v>1150</v>
      </c>
      <c r="H312" s="266" t="s">
        <v>1150</v>
      </c>
      <c r="I312" s="3"/>
      <c r="J312" s="3"/>
      <c r="K312" s="3"/>
      <c r="L312" s="3"/>
      <c r="M312" s="3"/>
      <c r="N312" s="3"/>
      <c r="O312" s="3"/>
      <c r="P312" s="3"/>
      <c r="Q312" s="3"/>
    </row>
    <row r="313" spans="1:17" s="178" customFormat="1">
      <c r="A313" s="302" t="s">
        <v>1151</v>
      </c>
      <c r="B313" s="301"/>
      <c r="C313" s="1802" t="s">
        <v>1154</v>
      </c>
      <c r="D313" s="1803"/>
      <c r="E313" s="305"/>
      <c r="F313" s="11"/>
      <c r="G313" s="265"/>
      <c r="H313" s="300"/>
      <c r="I313" s="3"/>
      <c r="J313" s="3"/>
      <c r="K313" s="3"/>
      <c r="L313" s="3"/>
      <c r="M313" s="3"/>
      <c r="N313" s="3"/>
      <c r="O313" s="3"/>
      <c r="P313" s="3"/>
      <c r="Q313" s="3"/>
    </row>
    <row r="314" spans="1:17" s="178" customFormat="1">
      <c r="A314" s="303"/>
      <c r="B314" s="219"/>
      <c r="C314" s="1802" t="s">
        <v>1158</v>
      </c>
      <c r="D314" s="1803"/>
      <c r="E314" s="305">
        <v>122</v>
      </c>
      <c r="F314" s="319">
        <v>1600</v>
      </c>
      <c r="G314" s="77"/>
      <c r="H314" s="80"/>
      <c r="I314" s="3"/>
      <c r="J314" s="3"/>
      <c r="K314" s="3"/>
      <c r="L314" s="3"/>
      <c r="M314" s="3"/>
      <c r="N314" s="3"/>
      <c r="O314" s="3"/>
      <c r="P314" s="3"/>
      <c r="Q314" s="3"/>
    </row>
    <row r="315" spans="1:17" s="178" customFormat="1">
      <c r="A315" s="306" t="s">
        <v>1155</v>
      </c>
      <c r="B315" s="225"/>
      <c r="C315" s="308" t="s">
        <v>1204</v>
      </c>
      <c r="D315" s="309"/>
      <c r="E315" s="11">
        <v>6</v>
      </c>
      <c r="F315" s="11">
        <v>70</v>
      </c>
      <c r="G315" s="300"/>
      <c r="H315" s="300"/>
      <c r="I315" s="3"/>
      <c r="J315" s="3"/>
      <c r="K315" s="3"/>
      <c r="L315" s="3"/>
      <c r="M315" s="3"/>
      <c r="N315" s="3"/>
      <c r="O315" s="3"/>
      <c r="P315" s="3"/>
      <c r="Q315" s="3"/>
    </row>
    <row r="316" spans="1:17" s="178" customFormat="1">
      <c r="A316" s="306" t="s">
        <v>1156</v>
      </c>
      <c r="B316" s="225"/>
      <c r="C316" s="308" t="s">
        <v>1159</v>
      </c>
      <c r="D316" s="309"/>
      <c r="E316" s="11">
        <v>3</v>
      </c>
      <c r="F316" s="11">
        <v>40</v>
      </c>
      <c r="G316" s="300"/>
      <c r="H316" s="318"/>
      <c r="I316" s="3"/>
      <c r="J316" s="3"/>
      <c r="K316" s="3"/>
      <c r="L316" s="3"/>
      <c r="M316" s="3"/>
      <c r="N316" s="3"/>
      <c r="O316" s="3"/>
      <c r="P316" s="3"/>
      <c r="Q316" s="3"/>
    </row>
    <row r="317" spans="1:17" s="237" customFormat="1">
      <c r="A317" s="307"/>
      <c r="B317" s="63"/>
      <c r="C317" s="308" t="s">
        <v>1160</v>
      </c>
      <c r="D317" s="309"/>
      <c r="E317" s="11">
        <v>10</v>
      </c>
      <c r="F317" s="11">
        <v>60</v>
      </c>
      <c r="G317" s="300"/>
      <c r="H317" s="300"/>
      <c r="I317" s="4"/>
      <c r="J317" s="4"/>
      <c r="K317" s="4"/>
      <c r="L317" s="4"/>
      <c r="M317" s="4"/>
      <c r="N317" s="4"/>
      <c r="O317" s="4"/>
      <c r="P317" s="4"/>
      <c r="Q317" s="4"/>
    </row>
    <row r="318" spans="1:17" s="237" customFormat="1">
      <c r="A318" s="307"/>
      <c r="B318" s="63"/>
      <c r="C318" s="308" t="s">
        <v>1161</v>
      </c>
      <c r="D318" s="309"/>
      <c r="E318" s="11"/>
      <c r="F318" s="11"/>
      <c r="G318" s="300"/>
      <c r="H318" s="300"/>
      <c r="I318" s="4"/>
      <c r="J318" s="4"/>
      <c r="K318" s="4"/>
      <c r="L318" s="4"/>
      <c r="M318" s="4"/>
      <c r="N318" s="4"/>
      <c r="O318" s="4"/>
      <c r="P318" s="4"/>
      <c r="Q318" s="4"/>
    </row>
    <row r="319" spans="1:17" s="237" customFormat="1">
      <c r="A319" s="310" t="s">
        <v>1157</v>
      </c>
      <c r="B319" s="311"/>
      <c r="C319" s="308" t="s">
        <v>1162</v>
      </c>
      <c r="D319" s="309"/>
      <c r="E319" s="11"/>
      <c r="F319" s="11"/>
      <c r="G319" s="300"/>
      <c r="H319" s="300"/>
      <c r="I319" s="4"/>
      <c r="J319" s="4"/>
      <c r="K319" s="4"/>
      <c r="L319" s="4"/>
      <c r="M319" s="4"/>
      <c r="N319" s="4"/>
      <c r="O319" s="4"/>
      <c r="P319" s="4"/>
      <c r="Q319" s="4"/>
    </row>
    <row r="320" spans="1:17" s="178" customFormat="1">
      <c r="A320" s="1813" t="s">
        <v>1175</v>
      </c>
      <c r="B320" s="1814"/>
      <c r="C320" s="1814"/>
      <c r="D320" s="1818"/>
      <c r="E320" s="1809" t="s">
        <v>1182</v>
      </c>
      <c r="F320" s="1809"/>
      <c r="G320" s="1817" t="s">
        <v>1185</v>
      </c>
      <c r="H320" s="1817"/>
      <c r="I320" s="3"/>
      <c r="J320" s="3"/>
      <c r="K320" s="3"/>
      <c r="L320" s="3"/>
      <c r="M320" s="3"/>
      <c r="N320" s="3"/>
      <c r="O320" s="3"/>
      <c r="P320" s="3"/>
      <c r="Q320" s="3"/>
    </row>
    <row r="321" spans="1:17" s="178" customFormat="1">
      <c r="A321" s="1819"/>
      <c r="B321" s="1820"/>
      <c r="C321" s="1820"/>
      <c r="D321" s="1821"/>
      <c r="E321" s="261" t="s">
        <v>1183</v>
      </c>
      <c r="F321" s="261" t="s">
        <v>1184</v>
      </c>
      <c r="G321" s="266" t="s">
        <v>392</v>
      </c>
      <c r="H321" s="266" t="s">
        <v>1186</v>
      </c>
      <c r="I321" s="3"/>
      <c r="J321" s="3"/>
      <c r="K321" s="3"/>
      <c r="L321" s="3"/>
      <c r="M321" s="3"/>
      <c r="N321" s="3"/>
      <c r="O321" s="3"/>
      <c r="P321" s="3"/>
      <c r="Q321" s="3"/>
    </row>
    <row r="322" spans="1:17" s="178" customFormat="1">
      <c r="A322" s="310" t="s">
        <v>1176</v>
      </c>
      <c r="B322" s="320"/>
      <c r="C322" s="321"/>
      <c r="D322" s="309"/>
      <c r="E322" s="305"/>
      <c r="F322" s="11" t="s">
        <v>1200</v>
      </c>
      <c r="G322" s="265"/>
      <c r="H322" s="11" t="s">
        <v>1200</v>
      </c>
      <c r="I322" s="3"/>
      <c r="J322" s="3"/>
      <c r="K322" s="3"/>
      <c r="L322" s="3"/>
      <c r="M322" s="3"/>
      <c r="N322" s="3"/>
      <c r="O322" s="3"/>
      <c r="P322" s="3"/>
      <c r="Q322" s="3"/>
    </row>
    <row r="323" spans="1:17" s="178" customFormat="1">
      <c r="A323" s="310" t="s">
        <v>1177</v>
      </c>
      <c r="B323" s="320"/>
      <c r="C323" s="321"/>
      <c r="D323" s="309"/>
      <c r="E323" s="305"/>
      <c r="F323" s="11" t="s">
        <v>1200</v>
      </c>
      <c r="G323" s="265"/>
      <c r="H323" s="11" t="s">
        <v>1200</v>
      </c>
      <c r="I323" s="3"/>
      <c r="J323" s="3"/>
      <c r="K323" s="3"/>
      <c r="L323" s="3"/>
      <c r="M323" s="3"/>
      <c r="N323" s="3"/>
      <c r="O323" s="3"/>
      <c r="P323" s="3"/>
      <c r="Q323" s="3"/>
    </row>
    <row r="324" spans="1:17" s="178" customFormat="1">
      <c r="A324" s="310" t="s">
        <v>1178</v>
      </c>
      <c r="B324" s="320"/>
      <c r="C324" s="321"/>
      <c r="D324" s="309"/>
      <c r="E324" s="305"/>
      <c r="F324" s="11" t="s">
        <v>1200</v>
      </c>
      <c r="G324" s="265"/>
      <c r="H324" s="11" t="s">
        <v>1200</v>
      </c>
      <c r="I324" s="3"/>
      <c r="J324" s="3"/>
      <c r="K324" s="3"/>
      <c r="L324" s="3"/>
      <c r="M324" s="3"/>
      <c r="N324" s="3"/>
      <c r="O324" s="3"/>
      <c r="P324" s="3"/>
      <c r="Q324" s="3"/>
    </row>
    <row r="325" spans="1:17" s="178" customFormat="1">
      <c r="A325" s="310" t="s">
        <v>1179</v>
      </c>
      <c r="B325" s="320"/>
      <c r="C325" s="321"/>
      <c r="D325" s="309"/>
      <c r="E325" s="305"/>
      <c r="F325" s="11" t="s">
        <v>1200</v>
      </c>
      <c r="G325" s="265"/>
      <c r="H325" s="11" t="s">
        <v>1200</v>
      </c>
      <c r="I325" s="3"/>
      <c r="J325" s="3"/>
      <c r="K325" s="3"/>
      <c r="L325" s="3"/>
      <c r="M325" s="3"/>
      <c r="N325" s="3"/>
      <c r="O325" s="3"/>
      <c r="P325" s="3"/>
      <c r="Q325" s="3"/>
    </row>
    <row r="326" spans="1:17" s="178" customFormat="1">
      <c r="A326" s="310" t="s">
        <v>1180</v>
      </c>
      <c r="B326" s="320"/>
      <c r="C326" s="321"/>
      <c r="D326" s="309"/>
      <c r="E326" s="305"/>
      <c r="F326" s="11" t="s">
        <v>1200</v>
      </c>
      <c r="G326" s="265"/>
      <c r="H326" s="11" t="s">
        <v>1200</v>
      </c>
      <c r="I326" s="3"/>
      <c r="J326" s="3"/>
      <c r="K326" s="3"/>
      <c r="L326" s="3"/>
      <c r="M326" s="3"/>
      <c r="N326" s="3"/>
      <c r="O326" s="3"/>
      <c r="P326" s="3"/>
      <c r="Q326" s="3"/>
    </row>
    <row r="327" spans="1:17" s="178" customFormat="1">
      <c r="A327" s="310" t="s">
        <v>1181</v>
      </c>
      <c r="B327" s="320"/>
      <c r="C327" s="321"/>
      <c r="D327" s="309"/>
      <c r="E327" s="305"/>
      <c r="F327" s="11"/>
      <c r="G327" s="265"/>
      <c r="H327" s="300"/>
      <c r="I327" s="3"/>
      <c r="J327" s="3"/>
      <c r="K327" s="3"/>
      <c r="L327" s="3"/>
      <c r="M327" s="3"/>
      <c r="N327" s="3"/>
      <c r="O327" s="3"/>
      <c r="P327" s="3"/>
      <c r="Q327" s="3"/>
    </row>
    <row r="328" spans="1:17" s="178" customFormat="1">
      <c r="A328" s="310" t="s">
        <v>1202</v>
      </c>
      <c r="B328" s="320"/>
      <c r="C328" s="321"/>
      <c r="D328" s="309"/>
      <c r="E328" s="11" t="s">
        <v>1200</v>
      </c>
      <c r="F328" s="11"/>
      <c r="G328" s="11" t="s">
        <v>1200</v>
      </c>
      <c r="H328" s="300"/>
      <c r="I328" s="3"/>
      <c r="J328" s="3"/>
      <c r="K328" s="3"/>
      <c r="L328" s="3"/>
      <c r="M328" s="3"/>
      <c r="N328" s="3"/>
      <c r="O328" s="3"/>
      <c r="P328" s="3"/>
      <c r="Q328" s="3"/>
    </row>
    <row r="329" spans="1:17" s="178" customFormat="1">
      <c r="A329" s="310" t="s">
        <v>1203</v>
      </c>
      <c r="B329" s="320"/>
      <c r="C329" s="321"/>
      <c r="D329" s="309"/>
      <c r="E329" s="305"/>
      <c r="F329" s="11"/>
      <c r="G329" s="265"/>
      <c r="H329" s="300"/>
      <c r="I329" s="3"/>
      <c r="J329" s="3"/>
      <c r="K329" s="3"/>
      <c r="L329" s="3"/>
      <c r="M329" s="3"/>
      <c r="N329" s="3"/>
      <c r="O329" s="3"/>
      <c r="P329" s="3"/>
      <c r="Q329" s="3"/>
    </row>
    <row r="330" spans="1:17" s="178" customFormat="1">
      <c r="A330" s="15"/>
      <c r="B330" s="177"/>
      <c r="C330" s="177" t="s">
        <v>1193</v>
      </c>
      <c r="D330" s="3"/>
      <c r="E330" s="3"/>
      <c r="F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s="178" customFormat="1">
      <c r="A331" s="1813" t="s">
        <v>1145</v>
      </c>
      <c r="B331" s="1814"/>
      <c r="C331" s="1814"/>
      <c r="D331" s="1818"/>
      <c r="E331" s="312" t="s">
        <v>86</v>
      </c>
      <c r="F331" s="261" t="s">
        <v>1146</v>
      </c>
      <c r="G331" s="313" t="s">
        <v>1147</v>
      </c>
      <c r="H331" s="266" t="s">
        <v>1148</v>
      </c>
      <c r="I331" s="3"/>
      <c r="J331" s="3"/>
      <c r="K331" s="3"/>
      <c r="L331" s="3"/>
      <c r="M331" s="3"/>
      <c r="N331" s="3"/>
      <c r="O331" s="3"/>
      <c r="P331" s="3"/>
      <c r="Q331" s="3"/>
    </row>
    <row r="332" spans="1:17" s="178" customFormat="1">
      <c r="A332" s="1819"/>
      <c r="B332" s="1820"/>
      <c r="C332" s="1820"/>
      <c r="D332" s="1821"/>
      <c r="E332" s="314" t="s">
        <v>1164</v>
      </c>
      <c r="F332" s="261" t="s">
        <v>1149</v>
      </c>
      <c r="G332" s="266" t="s">
        <v>1150</v>
      </c>
      <c r="H332" s="266" t="s">
        <v>1150</v>
      </c>
      <c r="I332" s="3"/>
      <c r="J332" s="3"/>
      <c r="K332" s="3"/>
      <c r="L332" s="3"/>
      <c r="M332" s="3"/>
      <c r="N332" s="3"/>
      <c r="O332" s="3"/>
      <c r="P332" s="3"/>
      <c r="Q332" s="3"/>
    </row>
    <row r="333" spans="1:17" s="178" customFormat="1">
      <c r="A333" s="302" t="s">
        <v>1151</v>
      </c>
      <c r="B333" s="301"/>
      <c r="C333" s="1802" t="s">
        <v>1154</v>
      </c>
      <c r="D333" s="1803"/>
      <c r="E333" s="305"/>
      <c r="F333" s="11"/>
      <c r="G333" s="265"/>
      <c r="H333" s="300"/>
      <c r="I333" s="3"/>
      <c r="J333" s="3"/>
      <c r="K333" s="3"/>
      <c r="L333" s="3"/>
      <c r="M333" s="3"/>
      <c r="N333" s="3"/>
      <c r="O333" s="3"/>
      <c r="P333" s="3"/>
      <c r="Q333" s="3"/>
    </row>
    <row r="334" spans="1:17" s="178" customFormat="1">
      <c r="A334" s="303"/>
      <c r="B334" s="219"/>
      <c r="C334" s="1802" t="s">
        <v>1158</v>
      </c>
      <c r="D334" s="1803"/>
      <c r="E334" s="305">
        <v>182</v>
      </c>
      <c r="F334" s="319">
        <v>2800</v>
      </c>
      <c r="G334" s="77"/>
      <c r="H334" s="80"/>
      <c r="I334" s="3"/>
      <c r="J334" s="3"/>
      <c r="K334" s="3"/>
      <c r="L334" s="3"/>
      <c r="M334" s="3"/>
      <c r="N334" s="3"/>
      <c r="O334" s="3"/>
      <c r="P334" s="3"/>
      <c r="Q334" s="3"/>
    </row>
    <row r="335" spans="1:17" s="178" customFormat="1">
      <c r="A335" s="306" t="s">
        <v>1155</v>
      </c>
      <c r="B335" s="225"/>
      <c r="C335" s="308" t="s">
        <v>1163</v>
      </c>
      <c r="D335" s="309"/>
      <c r="E335" s="11"/>
      <c r="F335" s="11"/>
      <c r="G335" s="300"/>
      <c r="H335" s="300"/>
      <c r="I335" s="3"/>
      <c r="J335" s="3"/>
      <c r="K335" s="3"/>
      <c r="L335" s="3"/>
      <c r="M335" s="3"/>
      <c r="N335" s="3"/>
      <c r="O335" s="3"/>
      <c r="P335" s="3"/>
      <c r="Q335" s="3"/>
    </row>
    <row r="336" spans="1:17" s="178" customFormat="1">
      <c r="A336" s="306" t="s">
        <v>1156</v>
      </c>
      <c r="B336" s="225"/>
      <c r="C336" s="308" t="s">
        <v>1159</v>
      </c>
      <c r="D336" s="309"/>
      <c r="E336" s="11">
        <v>14</v>
      </c>
      <c r="F336" s="319">
        <v>8000</v>
      </c>
      <c r="G336" s="318">
        <v>5000</v>
      </c>
      <c r="H336" s="318">
        <v>10000</v>
      </c>
      <c r="I336" s="3"/>
      <c r="J336" s="3"/>
      <c r="K336" s="3"/>
      <c r="L336" s="3"/>
      <c r="M336" s="3"/>
      <c r="N336" s="3"/>
      <c r="O336" s="3"/>
      <c r="P336" s="3"/>
      <c r="Q336" s="3"/>
    </row>
    <row r="337" spans="1:17" s="178" customFormat="1">
      <c r="A337" s="307"/>
      <c r="B337" s="63"/>
      <c r="C337" s="308" t="s">
        <v>1160</v>
      </c>
      <c r="D337" s="309"/>
      <c r="E337" s="11">
        <v>10</v>
      </c>
      <c r="F337" s="319">
        <v>6000</v>
      </c>
      <c r="G337" s="318">
        <v>3000</v>
      </c>
      <c r="H337" s="318">
        <v>8000</v>
      </c>
      <c r="I337" s="3"/>
      <c r="J337" s="3"/>
      <c r="K337" s="3"/>
      <c r="L337" s="3"/>
      <c r="M337" s="3"/>
      <c r="N337" s="3"/>
      <c r="O337" s="3"/>
      <c r="P337" s="3"/>
      <c r="Q337" s="3"/>
    </row>
    <row r="338" spans="1:17" s="178" customFormat="1">
      <c r="A338" s="307"/>
      <c r="B338" s="63"/>
      <c r="C338" s="308" t="s">
        <v>1161</v>
      </c>
      <c r="D338" s="309"/>
      <c r="E338" s="11"/>
      <c r="F338" s="11"/>
      <c r="G338" s="300"/>
      <c r="H338" s="300"/>
      <c r="I338" s="3"/>
      <c r="J338" s="3"/>
      <c r="K338" s="3"/>
      <c r="L338" s="3"/>
      <c r="M338" s="3"/>
      <c r="N338" s="3"/>
      <c r="O338" s="3"/>
      <c r="P338" s="3"/>
      <c r="Q338" s="3"/>
    </row>
    <row r="339" spans="1:17" s="178" customFormat="1">
      <c r="A339" s="310" t="s">
        <v>1157</v>
      </c>
      <c r="B339" s="311"/>
      <c r="C339" s="308" t="s">
        <v>1162</v>
      </c>
      <c r="D339" s="309"/>
      <c r="E339" s="11"/>
      <c r="F339" s="11"/>
      <c r="G339" s="300"/>
      <c r="H339" s="300"/>
      <c r="I339" s="3"/>
      <c r="J339" s="3"/>
      <c r="K339" s="3"/>
      <c r="L339" s="3"/>
      <c r="M339" s="3"/>
      <c r="N339" s="3"/>
      <c r="O339" s="3"/>
      <c r="P339" s="3"/>
      <c r="Q339" s="3"/>
    </row>
    <row r="340" spans="1:17" s="178" customFormat="1">
      <c r="A340" s="14"/>
      <c r="B340" s="237"/>
      <c r="C340" s="315"/>
      <c r="D340" s="316"/>
      <c r="E340" s="317"/>
      <c r="F340" s="317"/>
      <c r="G340" s="408"/>
      <c r="H340" s="408"/>
      <c r="I340" s="3"/>
      <c r="J340" s="3"/>
      <c r="K340" s="3"/>
      <c r="L340" s="3"/>
      <c r="M340" s="3"/>
      <c r="N340" s="3"/>
      <c r="O340" s="3"/>
      <c r="P340" s="3"/>
      <c r="Q340" s="3"/>
    </row>
    <row r="341" spans="1:17" s="178" customFormat="1">
      <c r="A341" s="1813" t="s">
        <v>1175</v>
      </c>
      <c r="B341" s="1814"/>
      <c r="C341" s="1814"/>
      <c r="D341" s="1818"/>
      <c r="E341" s="1809" t="s">
        <v>1182</v>
      </c>
      <c r="F341" s="1809"/>
      <c r="G341" s="1817" t="s">
        <v>1185</v>
      </c>
      <c r="H341" s="1817"/>
      <c r="I341" s="3"/>
      <c r="J341" s="3"/>
      <c r="K341" s="3"/>
      <c r="L341" s="3"/>
      <c r="M341" s="3"/>
      <c r="N341" s="3"/>
      <c r="O341" s="3"/>
      <c r="P341" s="3"/>
      <c r="Q341" s="3"/>
    </row>
    <row r="342" spans="1:17" s="178" customFormat="1">
      <c r="A342" s="1819"/>
      <c r="B342" s="1820"/>
      <c r="C342" s="1820"/>
      <c r="D342" s="1821"/>
      <c r="E342" s="403" t="s">
        <v>1183</v>
      </c>
      <c r="F342" s="403" t="s">
        <v>1184</v>
      </c>
      <c r="G342" s="404" t="s">
        <v>392</v>
      </c>
      <c r="H342" s="404" t="s">
        <v>1186</v>
      </c>
      <c r="I342" s="3"/>
      <c r="J342" s="3"/>
      <c r="K342" s="3"/>
      <c r="L342" s="3"/>
      <c r="M342" s="3"/>
      <c r="N342" s="3"/>
      <c r="O342" s="3"/>
      <c r="P342" s="3"/>
      <c r="Q342" s="3"/>
    </row>
    <row r="343" spans="1:17" s="178" customFormat="1">
      <c r="A343" s="310" t="s">
        <v>1176</v>
      </c>
      <c r="B343" s="320"/>
      <c r="C343" s="321"/>
      <c r="D343" s="309"/>
      <c r="E343" s="305" t="s">
        <v>1200</v>
      </c>
      <c r="F343" s="11"/>
      <c r="G343" s="265"/>
      <c r="H343" s="300" t="s">
        <v>1200</v>
      </c>
      <c r="I343" s="3"/>
      <c r="J343" s="3"/>
      <c r="K343" s="3"/>
      <c r="L343" s="3"/>
      <c r="M343" s="3"/>
      <c r="N343" s="3"/>
      <c r="O343" s="3"/>
      <c r="P343" s="3"/>
      <c r="Q343" s="3"/>
    </row>
    <row r="344" spans="1:17" s="178" customFormat="1">
      <c r="A344" s="310" t="s">
        <v>1177</v>
      </c>
      <c r="B344" s="320"/>
      <c r="C344" s="321"/>
      <c r="D344" s="309"/>
      <c r="E344" s="305"/>
      <c r="F344" s="11" t="s">
        <v>1200</v>
      </c>
      <c r="G344" s="265"/>
      <c r="H344" s="300" t="s">
        <v>1200</v>
      </c>
      <c r="I344" s="3"/>
      <c r="J344" s="3"/>
      <c r="K344" s="3"/>
      <c r="L344" s="3"/>
      <c r="M344" s="3"/>
      <c r="N344" s="3"/>
      <c r="O344" s="3"/>
      <c r="P344" s="3"/>
      <c r="Q344" s="3"/>
    </row>
    <row r="345" spans="1:17" s="178" customFormat="1">
      <c r="A345" s="310" t="s">
        <v>1178</v>
      </c>
      <c r="B345" s="320"/>
      <c r="C345" s="321"/>
      <c r="D345" s="309"/>
      <c r="E345" s="305"/>
      <c r="F345" s="11"/>
      <c r="G345" s="265"/>
      <c r="H345" s="300"/>
      <c r="I345" s="3"/>
      <c r="J345" s="3"/>
      <c r="K345" s="3"/>
      <c r="L345" s="3"/>
      <c r="M345" s="3"/>
      <c r="N345" s="3"/>
      <c r="O345" s="3"/>
      <c r="P345" s="3"/>
      <c r="Q345" s="3"/>
    </row>
    <row r="346" spans="1:17" s="178" customFormat="1">
      <c r="A346" s="310" t="s">
        <v>1179</v>
      </c>
      <c r="B346" s="320"/>
      <c r="C346" s="321"/>
      <c r="D346" s="309"/>
      <c r="E346" s="305"/>
      <c r="F346" s="11" t="s">
        <v>1200</v>
      </c>
      <c r="G346" s="265"/>
      <c r="H346" s="300" t="s">
        <v>1200</v>
      </c>
      <c r="I346" s="3"/>
      <c r="J346" s="3"/>
      <c r="K346" s="3"/>
      <c r="L346" s="3"/>
      <c r="M346" s="3"/>
      <c r="N346" s="3"/>
      <c r="O346" s="3"/>
      <c r="P346" s="3"/>
      <c r="Q346" s="3"/>
    </row>
    <row r="347" spans="1:17" s="178" customFormat="1">
      <c r="A347" s="310" t="s">
        <v>1180</v>
      </c>
      <c r="B347" s="320"/>
      <c r="C347" s="321"/>
      <c r="D347" s="309"/>
      <c r="E347" s="305"/>
      <c r="F347" s="11" t="s">
        <v>1200</v>
      </c>
      <c r="G347" s="265"/>
      <c r="H347" s="300" t="s">
        <v>1200</v>
      </c>
      <c r="I347" s="3"/>
      <c r="J347" s="3"/>
      <c r="K347" s="3"/>
      <c r="L347" s="3"/>
      <c r="M347" s="3"/>
      <c r="N347" s="3"/>
      <c r="O347" s="3"/>
      <c r="P347" s="3"/>
      <c r="Q347" s="3"/>
    </row>
    <row r="348" spans="1:17" s="178" customFormat="1">
      <c r="A348" s="310" t="s">
        <v>1181</v>
      </c>
      <c r="B348" s="320"/>
      <c r="C348" s="321"/>
      <c r="D348" s="309"/>
      <c r="E348" s="305"/>
      <c r="F348" s="11"/>
      <c r="G348" s="265"/>
      <c r="H348" s="300"/>
      <c r="I348" s="3"/>
      <c r="J348" s="3"/>
      <c r="K348" s="3"/>
      <c r="L348" s="3"/>
      <c r="M348" s="3"/>
      <c r="N348" s="3"/>
      <c r="O348" s="3"/>
      <c r="P348" s="3"/>
      <c r="Q348" s="3"/>
    </row>
    <row r="349" spans="1:17" s="178" customFormat="1">
      <c r="A349" s="310" t="s">
        <v>1202</v>
      </c>
      <c r="B349" s="320"/>
      <c r="C349" s="321"/>
      <c r="D349" s="309"/>
      <c r="E349" s="305" t="s">
        <v>1200</v>
      </c>
      <c r="F349" s="11"/>
      <c r="G349" s="265"/>
      <c r="H349" s="300" t="s">
        <v>1200</v>
      </c>
      <c r="I349" s="3"/>
      <c r="J349" s="3"/>
      <c r="K349" s="3"/>
      <c r="L349" s="3"/>
      <c r="M349" s="3"/>
      <c r="N349" s="3"/>
      <c r="O349" s="3"/>
      <c r="P349" s="3"/>
      <c r="Q349" s="3"/>
    </row>
    <row r="350" spans="1:17" s="178" customFormat="1">
      <c r="A350" s="310" t="s">
        <v>1203</v>
      </c>
      <c r="B350" s="320"/>
      <c r="C350" s="321"/>
      <c r="D350" s="309"/>
      <c r="E350" s="305"/>
      <c r="F350" s="11"/>
      <c r="G350" s="265"/>
      <c r="H350" s="300"/>
      <c r="I350" s="3"/>
      <c r="J350" s="3"/>
      <c r="K350" s="3"/>
      <c r="L350" s="3"/>
      <c r="M350" s="3"/>
      <c r="N350" s="3"/>
      <c r="O350" s="3"/>
      <c r="P350" s="3"/>
      <c r="Q350" s="3"/>
    </row>
    <row r="351" spans="1:17" s="178" customFormat="1">
      <c r="A351" s="14"/>
      <c r="B351" s="237"/>
      <c r="C351" s="315"/>
      <c r="D351" s="316"/>
      <c r="E351" s="317"/>
      <c r="F351" s="317"/>
      <c r="G351" s="264"/>
      <c r="H351" s="264"/>
      <c r="I351" s="3"/>
      <c r="J351" s="3"/>
      <c r="K351" s="3"/>
      <c r="L351" s="3"/>
      <c r="M351" s="3"/>
      <c r="N351" s="3"/>
      <c r="O351" s="3"/>
      <c r="P351" s="3"/>
      <c r="Q351" s="3"/>
    </row>
    <row r="352" spans="1:17" s="178" customFormat="1">
      <c r="A352" s="15"/>
      <c r="B352" s="177"/>
      <c r="C352" s="177" t="s">
        <v>1194</v>
      </c>
      <c r="D352" s="3"/>
      <c r="E352" s="3"/>
      <c r="F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s="178" customFormat="1">
      <c r="A353" s="1813" t="s">
        <v>1145</v>
      </c>
      <c r="B353" s="1814"/>
      <c r="C353" s="1814"/>
      <c r="D353" s="1818"/>
      <c r="E353" s="312" t="s">
        <v>86</v>
      </c>
      <c r="F353" s="261" t="s">
        <v>1146</v>
      </c>
      <c r="G353" s="313" t="s">
        <v>1147</v>
      </c>
      <c r="H353" s="266" t="s">
        <v>1148</v>
      </c>
      <c r="I353" s="3"/>
      <c r="J353" s="3"/>
      <c r="K353" s="3"/>
      <c r="L353" s="3"/>
      <c r="M353" s="3"/>
      <c r="N353" s="3"/>
      <c r="O353" s="3"/>
      <c r="P353" s="3"/>
      <c r="Q353" s="3"/>
    </row>
    <row r="354" spans="1:17" s="178" customFormat="1">
      <c r="A354" s="1819"/>
      <c r="B354" s="1820"/>
      <c r="C354" s="1820"/>
      <c r="D354" s="1821"/>
      <c r="E354" s="314" t="s">
        <v>1164</v>
      </c>
      <c r="F354" s="261" t="s">
        <v>1149</v>
      </c>
      <c r="G354" s="266" t="s">
        <v>1150</v>
      </c>
      <c r="H354" s="266" t="s">
        <v>1150</v>
      </c>
      <c r="I354" s="3"/>
      <c r="J354" s="3"/>
      <c r="K354" s="3"/>
      <c r="L354" s="3"/>
      <c r="M354" s="3"/>
      <c r="N354" s="3"/>
      <c r="O354" s="3"/>
      <c r="P354" s="3"/>
      <c r="Q354" s="3"/>
    </row>
    <row r="355" spans="1:17" s="178" customFormat="1">
      <c r="A355" s="302" t="s">
        <v>1151</v>
      </c>
      <c r="B355" s="301"/>
      <c r="C355" s="1802" t="s">
        <v>1154</v>
      </c>
      <c r="D355" s="1803"/>
      <c r="E355" s="305"/>
      <c r="F355" s="11"/>
      <c r="G355" s="265"/>
      <c r="H355" s="300"/>
      <c r="I355" s="3"/>
      <c r="J355" s="3"/>
      <c r="K355" s="3"/>
      <c r="L355" s="3"/>
      <c r="M355" s="3"/>
      <c r="N355" s="3"/>
      <c r="O355" s="3"/>
      <c r="P355" s="3"/>
      <c r="Q355" s="3"/>
    </row>
    <row r="356" spans="1:17" s="178" customFormat="1">
      <c r="A356" s="303"/>
      <c r="B356" s="219"/>
      <c r="C356" s="1802" t="s">
        <v>1158</v>
      </c>
      <c r="D356" s="1803"/>
      <c r="E356" s="305">
        <v>303</v>
      </c>
      <c r="F356" s="319">
        <v>300</v>
      </c>
      <c r="G356" s="324">
        <v>2000</v>
      </c>
      <c r="H356" s="323">
        <v>3000</v>
      </c>
      <c r="I356" s="3"/>
      <c r="J356" s="3"/>
      <c r="K356" s="3"/>
      <c r="L356" s="3"/>
      <c r="M356" s="3"/>
      <c r="N356" s="3"/>
      <c r="O356" s="3"/>
      <c r="P356" s="3"/>
      <c r="Q356" s="3"/>
    </row>
    <row r="357" spans="1:17" s="178" customFormat="1">
      <c r="A357" s="306" t="s">
        <v>1155</v>
      </c>
      <c r="B357" s="225"/>
      <c r="C357" s="308" t="s">
        <v>1163</v>
      </c>
      <c r="D357" s="309"/>
      <c r="E357" s="11"/>
      <c r="F357" s="11"/>
      <c r="G357" s="300"/>
      <c r="H357" s="300"/>
      <c r="I357" s="3"/>
      <c r="J357" s="3"/>
      <c r="K357" s="3"/>
      <c r="L357" s="3"/>
      <c r="M357" s="3"/>
      <c r="N357" s="3"/>
      <c r="O357" s="3"/>
      <c r="P357" s="3"/>
      <c r="Q357" s="3"/>
    </row>
    <row r="358" spans="1:17" s="178" customFormat="1">
      <c r="A358" s="306" t="s">
        <v>1156</v>
      </c>
      <c r="B358" s="225"/>
      <c r="C358" s="308" t="s">
        <v>1159</v>
      </c>
      <c r="D358" s="309"/>
      <c r="E358" s="11">
        <v>20</v>
      </c>
      <c r="F358" s="319">
        <v>2000</v>
      </c>
      <c r="G358" s="318">
        <v>2500</v>
      </c>
      <c r="H358" s="318">
        <v>1700</v>
      </c>
      <c r="I358" s="3"/>
      <c r="J358" s="3"/>
      <c r="K358" s="3"/>
      <c r="L358" s="3"/>
      <c r="M358" s="3"/>
      <c r="N358" s="3"/>
      <c r="O358" s="3"/>
      <c r="P358" s="3"/>
      <c r="Q358" s="3"/>
    </row>
    <row r="359" spans="1:17" s="178" customFormat="1">
      <c r="A359" s="307"/>
      <c r="B359" s="63"/>
      <c r="C359" s="308" t="s">
        <v>1160</v>
      </c>
      <c r="D359" s="309"/>
      <c r="E359" s="11"/>
      <c r="F359" s="319"/>
      <c r="G359" s="318"/>
      <c r="H359" s="318"/>
      <c r="I359" s="3"/>
      <c r="J359" s="3"/>
      <c r="K359" s="3"/>
      <c r="L359" s="3"/>
      <c r="M359" s="3"/>
      <c r="N359" s="3"/>
      <c r="O359" s="3"/>
      <c r="P359" s="3"/>
      <c r="Q359" s="3"/>
    </row>
    <row r="360" spans="1:17" s="178" customFormat="1">
      <c r="A360" s="307"/>
      <c r="B360" s="63"/>
      <c r="C360" s="308" t="s">
        <v>1161</v>
      </c>
      <c r="D360" s="309"/>
      <c r="E360" s="11"/>
      <c r="F360" s="11"/>
      <c r="G360" s="300"/>
      <c r="H360" s="300"/>
      <c r="I360" s="3"/>
      <c r="J360" s="3"/>
      <c r="K360" s="3"/>
      <c r="L360" s="3"/>
      <c r="M360" s="3"/>
      <c r="N360" s="3"/>
      <c r="O360" s="3"/>
      <c r="P360" s="3"/>
      <c r="Q360" s="3"/>
    </row>
    <row r="361" spans="1:17" s="178" customFormat="1">
      <c r="A361" s="310" t="s">
        <v>1157</v>
      </c>
      <c r="B361" s="311"/>
      <c r="C361" s="308" t="s">
        <v>1162</v>
      </c>
      <c r="D361" s="309"/>
      <c r="E361" s="11"/>
      <c r="F361" s="11"/>
      <c r="G361" s="300"/>
      <c r="H361" s="300"/>
      <c r="I361" s="3"/>
      <c r="J361" s="3"/>
      <c r="K361" s="3"/>
      <c r="L361" s="3"/>
      <c r="M361" s="3"/>
      <c r="N361" s="3"/>
      <c r="O361" s="3"/>
      <c r="P361" s="3"/>
      <c r="Q361" s="3"/>
    </row>
    <row r="362" spans="1:17" s="178" customFormat="1">
      <c r="A362" s="1813" t="s">
        <v>1175</v>
      </c>
      <c r="B362" s="1814"/>
      <c r="C362" s="1814"/>
      <c r="D362" s="1818"/>
      <c r="E362" s="1809" t="s">
        <v>1182</v>
      </c>
      <c r="F362" s="1809"/>
      <c r="G362" s="1817" t="s">
        <v>1185</v>
      </c>
      <c r="H362" s="1817"/>
      <c r="I362" s="3"/>
      <c r="J362" s="3"/>
      <c r="K362" s="3"/>
      <c r="L362" s="3"/>
      <c r="M362" s="3"/>
      <c r="N362" s="3"/>
      <c r="O362" s="3"/>
      <c r="P362" s="3"/>
      <c r="Q362" s="3"/>
    </row>
    <row r="363" spans="1:17" s="178" customFormat="1">
      <c r="A363" s="1819"/>
      <c r="B363" s="1820"/>
      <c r="C363" s="1820"/>
      <c r="D363" s="1821"/>
      <c r="E363" s="261" t="s">
        <v>1183</v>
      </c>
      <c r="F363" s="261" t="s">
        <v>1184</v>
      </c>
      <c r="G363" s="266" t="s">
        <v>392</v>
      </c>
      <c r="H363" s="266" t="s">
        <v>1186</v>
      </c>
      <c r="I363" s="3"/>
      <c r="J363" s="3"/>
      <c r="K363" s="3"/>
      <c r="L363" s="3"/>
      <c r="M363" s="3"/>
      <c r="N363" s="3"/>
      <c r="O363" s="3"/>
      <c r="P363" s="3"/>
      <c r="Q363" s="3"/>
    </row>
    <row r="364" spans="1:17" s="178" customFormat="1">
      <c r="A364" s="310" t="s">
        <v>1176</v>
      </c>
      <c r="B364" s="320"/>
      <c r="C364" s="321"/>
      <c r="D364" s="309"/>
      <c r="E364" s="305" t="s">
        <v>1200</v>
      </c>
      <c r="F364" s="11"/>
      <c r="G364" s="265"/>
      <c r="H364" s="300" t="s">
        <v>1200</v>
      </c>
      <c r="I364" s="3"/>
      <c r="J364" s="3"/>
      <c r="K364" s="3"/>
      <c r="L364" s="3"/>
      <c r="M364" s="3"/>
      <c r="N364" s="3"/>
      <c r="O364" s="3"/>
      <c r="P364" s="3"/>
      <c r="Q364" s="3"/>
    </row>
    <row r="365" spans="1:17" s="178" customFormat="1">
      <c r="A365" s="310" t="s">
        <v>1177</v>
      </c>
      <c r="B365" s="320"/>
      <c r="C365" s="321"/>
      <c r="D365" s="309"/>
      <c r="E365" s="305"/>
      <c r="F365" s="11" t="s">
        <v>1200</v>
      </c>
      <c r="G365" s="265"/>
      <c r="H365" s="300" t="s">
        <v>1200</v>
      </c>
      <c r="I365" s="3"/>
      <c r="J365" s="3"/>
      <c r="K365" s="3"/>
      <c r="L365" s="3"/>
      <c r="M365" s="3"/>
      <c r="N365" s="3"/>
      <c r="O365" s="3"/>
      <c r="P365" s="3"/>
      <c r="Q365" s="3"/>
    </row>
    <row r="366" spans="1:17" s="178" customFormat="1">
      <c r="A366" s="310" t="s">
        <v>1178</v>
      </c>
      <c r="B366" s="320"/>
      <c r="C366" s="321"/>
      <c r="D366" s="309"/>
      <c r="E366" s="305"/>
      <c r="F366" s="11"/>
      <c r="G366" s="265"/>
      <c r="H366" s="300"/>
      <c r="I366" s="3"/>
      <c r="J366" s="3"/>
      <c r="K366" s="3"/>
      <c r="L366" s="3"/>
      <c r="M366" s="3"/>
      <c r="N366" s="3"/>
      <c r="O366" s="3"/>
      <c r="P366" s="3"/>
      <c r="Q366" s="3"/>
    </row>
    <row r="367" spans="1:17" s="178" customFormat="1">
      <c r="A367" s="310" t="s">
        <v>1179</v>
      </c>
      <c r="B367" s="320"/>
      <c r="C367" s="321"/>
      <c r="D367" s="309"/>
      <c r="E367" s="305"/>
      <c r="F367" s="11" t="s">
        <v>1200</v>
      </c>
      <c r="G367" s="265"/>
      <c r="H367" s="300" t="s">
        <v>1200</v>
      </c>
      <c r="I367" s="3"/>
      <c r="J367" s="3"/>
      <c r="K367" s="3"/>
      <c r="L367" s="3"/>
      <c r="M367" s="3"/>
      <c r="N367" s="3"/>
      <c r="O367" s="3"/>
      <c r="P367" s="3"/>
      <c r="Q367" s="3"/>
    </row>
    <row r="368" spans="1:17" s="178" customFormat="1">
      <c r="A368" s="310" t="s">
        <v>1180</v>
      </c>
      <c r="B368" s="320"/>
      <c r="C368" s="321"/>
      <c r="D368" s="309"/>
      <c r="E368" s="305"/>
      <c r="F368" s="11" t="s">
        <v>1200</v>
      </c>
      <c r="G368" s="265"/>
      <c r="H368" s="300" t="s">
        <v>1200</v>
      </c>
      <c r="I368" s="3"/>
      <c r="J368" s="3"/>
      <c r="K368" s="3"/>
      <c r="L368" s="3"/>
      <c r="M368" s="3"/>
      <c r="N368" s="3"/>
      <c r="O368" s="3"/>
      <c r="P368" s="3"/>
      <c r="Q368" s="3"/>
    </row>
    <row r="369" spans="1:17" s="178" customFormat="1">
      <c r="A369" s="310" t="s">
        <v>1181</v>
      </c>
      <c r="B369" s="320"/>
      <c r="C369" s="321"/>
      <c r="D369" s="309"/>
      <c r="E369" s="305"/>
      <c r="F369" s="11"/>
      <c r="G369" s="265"/>
      <c r="H369" s="300"/>
      <c r="I369" s="3"/>
      <c r="J369" s="3"/>
      <c r="K369" s="3"/>
      <c r="L369" s="3"/>
      <c r="M369" s="3"/>
      <c r="N369" s="3"/>
      <c r="O369" s="3"/>
      <c r="P369" s="3"/>
      <c r="Q369" s="3"/>
    </row>
    <row r="370" spans="1:17" s="178" customFormat="1">
      <c r="A370" s="310" t="s">
        <v>1202</v>
      </c>
      <c r="B370" s="320"/>
      <c r="C370" s="321"/>
      <c r="D370" s="309"/>
      <c r="E370" s="305" t="s">
        <v>1200</v>
      </c>
      <c r="F370" s="11"/>
      <c r="G370" s="265"/>
      <c r="H370" s="300" t="s">
        <v>1200</v>
      </c>
      <c r="I370" s="3"/>
      <c r="J370" s="3"/>
      <c r="K370" s="3"/>
      <c r="L370" s="3"/>
      <c r="M370" s="3"/>
      <c r="N370" s="3"/>
      <c r="O370" s="3"/>
      <c r="P370" s="3"/>
      <c r="Q370" s="3"/>
    </row>
    <row r="371" spans="1:17" s="178" customFormat="1">
      <c r="A371" s="310" t="s">
        <v>1203</v>
      </c>
      <c r="B371" s="320"/>
      <c r="C371" s="321"/>
      <c r="D371" s="309"/>
      <c r="E371" s="305"/>
      <c r="F371" s="11"/>
      <c r="G371" s="265"/>
      <c r="H371" s="300"/>
      <c r="I371" s="3"/>
      <c r="J371" s="3"/>
      <c r="K371" s="3"/>
      <c r="L371" s="3"/>
      <c r="M371" s="3"/>
      <c r="N371" s="3"/>
      <c r="O371" s="3"/>
      <c r="P371" s="3"/>
      <c r="Q371" s="3"/>
    </row>
    <row r="372" spans="1:17" s="178" customFormat="1">
      <c r="A372" s="15"/>
      <c r="B372" s="177"/>
      <c r="C372" s="177" t="s">
        <v>1195</v>
      </c>
      <c r="D372" s="3"/>
      <c r="E372" s="3"/>
      <c r="F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s="178" customFormat="1">
      <c r="A373" s="1813" t="s">
        <v>1145</v>
      </c>
      <c r="B373" s="1814"/>
      <c r="C373" s="1814"/>
      <c r="D373" s="1818"/>
      <c r="E373" s="312" t="s">
        <v>86</v>
      </c>
      <c r="F373" s="261" t="s">
        <v>1146</v>
      </c>
      <c r="G373" s="313" t="s">
        <v>1147</v>
      </c>
      <c r="H373" s="266" t="s">
        <v>1148</v>
      </c>
      <c r="I373" s="3"/>
      <c r="J373" s="3"/>
      <c r="K373" s="3"/>
      <c r="L373" s="3"/>
      <c r="M373" s="3"/>
      <c r="N373" s="3"/>
      <c r="O373" s="3"/>
      <c r="P373" s="3"/>
      <c r="Q373" s="3"/>
    </row>
    <row r="374" spans="1:17" s="178" customFormat="1">
      <c r="A374" s="1819"/>
      <c r="B374" s="1820"/>
      <c r="C374" s="1820"/>
      <c r="D374" s="1821"/>
      <c r="E374" s="314" t="s">
        <v>1164</v>
      </c>
      <c r="F374" s="261" t="s">
        <v>1149</v>
      </c>
      <c r="G374" s="266" t="s">
        <v>1150</v>
      </c>
      <c r="H374" s="266" t="s">
        <v>1150</v>
      </c>
      <c r="I374" s="3"/>
      <c r="J374" s="3"/>
      <c r="K374" s="3"/>
      <c r="L374" s="3"/>
      <c r="M374" s="3"/>
      <c r="N374" s="3"/>
      <c r="O374" s="3"/>
      <c r="P374" s="3"/>
      <c r="Q374" s="3"/>
    </row>
    <row r="375" spans="1:17" s="178" customFormat="1">
      <c r="A375" s="302" t="s">
        <v>1151</v>
      </c>
      <c r="B375" s="301"/>
      <c r="C375" s="1802" t="s">
        <v>1154</v>
      </c>
      <c r="D375" s="1803"/>
      <c r="E375" s="305"/>
      <c r="F375" s="11"/>
      <c r="G375" s="265"/>
      <c r="H375" s="300"/>
      <c r="I375" s="3"/>
      <c r="J375" s="3"/>
      <c r="K375" s="3"/>
      <c r="L375" s="3"/>
      <c r="M375" s="3"/>
      <c r="N375" s="3"/>
      <c r="O375" s="3"/>
      <c r="P375" s="3"/>
      <c r="Q375" s="3"/>
    </row>
    <row r="376" spans="1:17" s="178" customFormat="1">
      <c r="A376" s="303"/>
      <c r="B376" s="219"/>
      <c r="C376" s="1802" t="s">
        <v>1158</v>
      </c>
      <c r="D376" s="1803"/>
      <c r="E376" s="305">
        <v>104</v>
      </c>
      <c r="F376" s="319"/>
      <c r="G376" s="77"/>
      <c r="H376" s="80"/>
      <c r="I376" s="3"/>
      <c r="J376" s="3"/>
      <c r="K376" s="3"/>
      <c r="L376" s="3"/>
      <c r="M376" s="3"/>
      <c r="N376" s="3"/>
      <c r="O376" s="3"/>
      <c r="P376" s="3"/>
      <c r="Q376" s="3"/>
    </row>
    <row r="377" spans="1:17" s="178" customFormat="1">
      <c r="A377" s="306" t="s">
        <v>1155</v>
      </c>
      <c r="B377" s="225"/>
      <c r="C377" s="308" t="s">
        <v>1205</v>
      </c>
      <c r="D377" s="309"/>
      <c r="E377" s="11">
        <v>1</v>
      </c>
      <c r="F377" s="11">
        <v>100</v>
      </c>
      <c r="G377" s="300">
        <v>500</v>
      </c>
      <c r="H377" s="318">
        <v>10000</v>
      </c>
      <c r="I377" s="3"/>
      <c r="J377" s="3"/>
      <c r="K377" s="3"/>
      <c r="L377" s="3"/>
      <c r="M377" s="3"/>
      <c r="N377" s="3"/>
      <c r="O377" s="3"/>
      <c r="P377" s="3"/>
      <c r="Q377" s="3"/>
    </row>
    <row r="378" spans="1:17" s="178" customFormat="1">
      <c r="A378" s="306" t="s">
        <v>1156</v>
      </c>
      <c r="B378" s="225"/>
      <c r="C378" s="308" t="s">
        <v>1159</v>
      </c>
      <c r="D378" s="309"/>
      <c r="E378" s="11">
        <v>4</v>
      </c>
      <c r="F378" s="319">
        <v>1200</v>
      </c>
      <c r="G378" s="318">
        <v>2500</v>
      </c>
      <c r="H378" s="318"/>
      <c r="I378" s="3"/>
      <c r="J378" s="3"/>
      <c r="K378" s="3"/>
      <c r="L378" s="3"/>
      <c r="M378" s="3"/>
      <c r="N378" s="3"/>
      <c r="O378" s="3"/>
      <c r="P378" s="3"/>
      <c r="Q378" s="3"/>
    </row>
    <row r="379" spans="1:17" s="237" customFormat="1">
      <c r="A379" s="307"/>
      <c r="B379" s="63"/>
      <c r="C379" s="308" t="s">
        <v>1160</v>
      </c>
      <c r="D379" s="309"/>
      <c r="E379" s="11">
        <v>3</v>
      </c>
      <c r="F379" s="319">
        <v>3000</v>
      </c>
      <c r="G379" s="318">
        <v>2500</v>
      </c>
      <c r="H379" s="318">
        <v>6000</v>
      </c>
      <c r="I379" s="4"/>
      <c r="J379" s="4"/>
      <c r="K379" s="4"/>
      <c r="L379" s="4"/>
      <c r="M379" s="4"/>
      <c r="N379" s="4"/>
      <c r="O379" s="4"/>
      <c r="P379" s="4"/>
      <c r="Q379" s="4"/>
    </row>
    <row r="380" spans="1:17" s="237" customFormat="1">
      <c r="A380" s="307"/>
      <c r="B380" s="63"/>
      <c r="C380" s="308" t="s">
        <v>1161</v>
      </c>
      <c r="D380" s="309"/>
      <c r="E380" s="11"/>
      <c r="F380" s="11"/>
      <c r="G380" s="300"/>
      <c r="H380" s="300"/>
      <c r="I380" s="4"/>
      <c r="J380" s="4"/>
      <c r="K380" s="4"/>
      <c r="L380" s="4"/>
      <c r="M380" s="4"/>
      <c r="N380" s="4"/>
      <c r="O380" s="4"/>
      <c r="P380" s="4"/>
      <c r="Q380" s="4"/>
    </row>
    <row r="381" spans="1:17" s="237" customFormat="1">
      <c r="A381" s="310" t="s">
        <v>1157</v>
      </c>
      <c r="B381" s="311"/>
      <c r="C381" s="308" t="s">
        <v>1162</v>
      </c>
      <c r="D381" s="309"/>
      <c r="E381" s="11"/>
      <c r="F381" s="11"/>
      <c r="G381" s="300"/>
      <c r="H381" s="300"/>
      <c r="I381" s="4"/>
      <c r="J381" s="4"/>
      <c r="K381" s="4"/>
      <c r="L381" s="4"/>
      <c r="M381" s="4"/>
      <c r="N381" s="4"/>
      <c r="O381" s="4"/>
      <c r="P381" s="4"/>
      <c r="Q381" s="4"/>
    </row>
    <row r="382" spans="1:17" s="237" customFormat="1">
      <c r="A382" s="14"/>
      <c r="C382" s="315"/>
      <c r="D382" s="316"/>
      <c r="E382" s="317"/>
      <c r="F382" s="317"/>
      <c r="G382" s="1610"/>
      <c r="H382" s="1610"/>
      <c r="I382" s="4"/>
      <c r="J382" s="4"/>
      <c r="K382" s="4"/>
      <c r="L382" s="4"/>
      <c r="M382" s="4"/>
      <c r="N382" s="4"/>
      <c r="O382" s="4"/>
      <c r="P382" s="4"/>
      <c r="Q382" s="4"/>
    </row>
    <row r="383" spans="1:17" s="178" customFormat="1">
      <c r="A383" s="14"/>
      <c r="B383" s="237"/>
      <c r="C383" s="315"/>
      <c r="D383" s="316"/>
      <c r="E383" s="317"/>
      <c r="F383" s="317"/>
      <c r="G383" s="264"/>
      <c r="H383" s="264"/>
      <c r="I383" s="3"/>
      <c r="J383" s="3"/>
      <c r="K383" s="3"/>
      <c r="L383" s="3"/>
      <c r="M383" s="3"/>
      <c r="N383" s="3"/>
      <c r="O383" s="3"/>
      <c r="P383" s="3"/>
      <c r="Q383" s="3"/>
    </row>
    <row r="384" spans="1:17" s="178" customFormat="1">
      <c r="A384" s="1813" t="s">
        <v>1175</v>
      </c>
      <c r="B384" s="1814"/>
      <c r="C384" s="1814"/>
      <c r="D384" s="1818"/>
      <c r="E384" s="1809" t="s">
        <v>1182</v>
      </c>
      <c r="F384" s="1809"/>
      <c r="G384" s="1817" t="s">
        <v>1185</v>
      </c>
      <c r="H384" s="1817"/>
      <c r="I384" s="3"/>
      <c r="J384" s="3"/>
      <c r="K384" s="3"/>
      <c r="L384" s="3"/>
      <c r="M384" s="3"/>
      <c r="N384" s="3"/>
      <c r="O384" s="3"/>
      <c r="P384" s="3"/>
      <c r="Q384" s="3"/>
    </row>
    <row r="385" spans="1:17" s="178" customFormat="1">
      <c r="A385" s="1819"/>
      <c r="B385" s="1820"/>
      <c r="C385" s="1820"/>
      <c r="D385" s="1821"/>
      <c r="E385" s="261" t="s">
        <v>1183</v>
      </c>
      <c r="F385" s="261" t="s">
        <v>1184</v>
      </c>
      <c r="G385" s="266" t="s">
        <v>392</v>
      </c>
      <c r="H385" s="266" t="s">
        <v>1186</v>
      </c>
      <c r="I385" s="3"/>
      <c r="J385" s="3"/>
      <c r="K385" s="3"/>
      <c r="L385" s="3"/>
      <c r="M385" s="3"/>
      <c r="N385" s="3"/>
      <c r="O385" s="3"/>
      <c r="P385" s="3"/>
      <c r="Q385" s="3"/>
    </row>
    <row r="386" spans="1:17" s="178" customFormat="1">
      <c r="A386" s="310" t="s">
        <v>1176</v>
      </c>
      <c r="B386" s="320"/>
      <c r="C386" s="321"/>
      <c r="D386" s="309"/>
      <c r="E386" s="305"/>
      <c r="F386" s="11"/>
      <c r="G386" s="265"/>
      <c r="H386" s="300"/>
      <c r="I386" s="3"/>
      <c r="J386" s="3"/>
      <c r="K386" s="3"/>
      <c r="L386" s="3"/>
      <c r="M386" s="3"/>
      <c r="N386" s="3"/>
      <c r="O386" s="3"/>
      <c r="P386" s="3"/>
      <c r="Q386" s="3"/>
    </row>
    <row r="387" spans="1:17" s="178" customFormat="1">
      <c r="A387" s="310" t="s">
        <v>1177</v>
      </c>
      <c r="B387" s="320"/>
      <c r="C387" s="321"/>
      <c r="D387" s="309"/>
      <c r="E387" s="305"/>
      <c r="F387" s="11" t="s">
        <v>1200</v>
      </c>
      <c r="G387" s="265"/>
      <c r="H387" s="300" t="s">
        <v>1200</v>
      </c>
      <c r="I387" s="3"/>
      <c r="J387" s="3"/>
      <c r="K387" s="3"/>
      <c r="L387" s="3"/>
      <c r="M387" s="3"/>
      <c r="N387" s="3"/>
      <c r="O387" s="3"/>
      <c r="P387" s="3"/>
      <c r="Q387" s="3"/>
    </row>
    <row r="388" spans="1:17" s="178" customFormat="1">
      <c r="A388" s="310" t="s">
        <v>1178</v>
      </c>
      <c r="B388" s="320"/>
      <c r="C388" s="321"/>
      <c r="D388" s="309"/>
      <c r="E388" s="305"/>
      <c r="F388" s="11" t="s">
        <v>1200</v>
      </c>
      <c r="G388" s="265"/>
      <c r="H388" s="300" t="s">
        <v>1200</v>
      </c>
      <c r="I388" s="3"/>
      <c r="J388" s="3"/>
      <c r="K388" s="3"/>
      <c r="L388" s="3"/>
      <c r="M388" s="3"/>
      <c r="N388" s="3"/>
      <c r="O388" s="3"/>
      <c r="P388" s="3"/>
      <c r="Q388" s="3"/>
    </row>
    <row r="389" spans="1:17" s="178" customFormat="1">
      <c r="A389" s="310" t="s">
        <v>1179</v>
      </c>
      <c r="B389" s="320"/>
      <c r="C389" s="321"/>
      <c r="D389" s="309"/>
      <c r="E389" s="305"/>
      <c r="F389" s="11" t="s">
        <v>1200</v>
      </c>
      <c r="G389" s="265"/>
      <c r="H389" s="300" t="s">
        <v>1200</v>
      </c>
      <c r="I389" s="3"/>
      <c r="J389" s="3"/>
      <c r="K389" s="3"/>
      <c r="L389" s="3"/>
      <c r="M389" s="3"/>
      <c r="N389" s="3"/>
      <c r="O389" s="3"/>
      <c r="P389" s="3"/>
      <c r="Q389" s="3"/>
    </row>
    <row r="390" spans="1:17" s="178" customFormat="1">
      <c r="A390" s="310" t="s">
        <v>1180</v>
      </c>
      <c r="B390" s="320"/>
      <c r="C390" s="321"/>
      <c r="D390" s="309"/>
      <c r="E390" s="305"/>
      <c r="F390" s="11"/>
      <c r="G390" s="265"/>
      <c r="H390" s="300"/>
      <c r="I390" s="3"/>
      <c r="J390" s="3"/>
      <c r="K390" s="3"/>
      <c r="L390" s="3"/>
      <c r="M390" s="3"/>
      <c r="N390" s="3"/>
      <c r="O390" s="3"/>
      <c r="P390" s="3"/>
      <c r="Q390" s="3"/>
    </row>
    <row r="391" spans="1:17" s="178" customFormat="1">
      <c r="A391" s="310" t="s">
        <v>1181</v>
      </c>
      <c r="B391" s="320"/>
      <c r="C391" s="321"/>
      <c r="D391" s="309"/>
      <c r="E391" s="305"/>
      <c r="F391" s="11"/>
      <c r="G391" s="265"/>
      <c r="H391" s="300"/>
      <c r="I391" s="3"/>
      <c r="J391" s="3"/>
      <c r="K391" s="3"/>
      <c r="L391" s="3"/>
      <c r="M391" s="3"/>
      <c r="N391" s="3"/>
      <c r="O391" s="3"/>
      <c r="P391" s="3"/>
      <c r="Q391" s="3"/>
    </row>
    <row r="392" spans="1:17" s="178" customFormat="1">
      <c r="A392" s="310" t="s">
        <v>1202</v>
      </c>
      <c r="B392" s="320"/>
      <c r="C392" s="321"/>
      <c r="D392" s="309"/>
      <c r="E392" s="11" t="s">
        <v>1200</v>
      </c>
      <c r="F392" s="265"/>
      <c r="G392" s="300" t="s">
        <v>1200</v>
      </c>
      <c r="H392" s="300"/>
      <c r="I392" s="3"/>
      <c r="J392" s="3"/>
      <c r="K392" s="3"/>
      <c r="L392" s="3"/>
      <c r="M392" s="3"/>
      <c r="N392" s="3"/>
      <c r="O392" s="3"/>
      <c r="P392" s="3"/>
      <c r="Q392" s="3"/>
    </row>
    <row r="393" spans="1:17" s="178" customFormat="1">
      <c r="A393" s="310" t="s">
        <v>1203</v>
      </c>
      <c r="B393" s="320"/>
      <c r="C393" s="321"/>
      <c r="D393" s="309"/>
      <c r="E393" s="305"/>
      <c r="F393" s="11"/>
      <c r="G393" s="265"/>
      <c r="H393" s="300"/>
      <c r="I393" s="3"/>
      <c r="J393" s="3"/>
      <c r="K393" s="3"/>
      <c r="L393" s="3"/>
      <c r="M393" s="3"/>
      <c r="N393" s="3"/>
      <c r="O393" s="3"/>
      <c r="P393" s="3"/>
      <c r="Q393" s="3"/>
    </row>
    <row r="394" spans="1:17" s="178" customFormat="1">
      <c r="A394" s="15"/>
      <c r="B394" s="177"/>
      <c r="C394" s="177" t="s">
        <v>1196</v>
      </c>
      <c r="D394" s="3"/>
      <c r="E394" s="3"/>
      <c r="F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s="178" customFormat="1">
      <c r="A395" s="1813" t="s">
        <v>1145</v>
      </c>
      <c r="B395" s="1814"/>
      <c r="C395" s="1814"/>
      <c r="D395" s="1818"/>
      <c r="E395" s="312" t="s">
        <v>86</v>
      </c>
      <c r="F395" s="261" t="s">
        <v>1146</v>
      </c>
      <c r="G395" s="313" t="s">
        <v>1147</v>
      </c>
      <c r="H395" s="266" t="s">
        <v>1148</v>
      </c>
      <c r="I395" s="3"/>
      <c r="J395" s="3"/>
      <c r="K395" s="3"/>
      <c r="L395" s="3"/>
      <c r="M395" s="3"/>
      <c r="N395" s="3"/>
      <c r="O395" s="3"/>
      <c r="P395" s="3"/>
      <c r="Q395" s="3"/>
    </row>
    <row r="396" spans="1:17" s="178" customFormat="1">
      <c r="A396" s="1819"/>
      <c r="B396" s="1820"/>
      <c r="C396" s="1820"/>
      <c r="D396" s="1821"/>
      <c r="E396" s="314" t="s">
        <v>1164</v>
      </c>
      <c r="F396" s="261" t="s">
        <v>1149</v>
      </c>
      <c r="G396" s="266" t="s">
        <v>1150</v>
      </c>
      <c r="H396" s="266" t="s">
        <v>1150</v>
      </c>
      <c r="I396" s="3"/>
      <c r="J396" s="3"/>
      <c r="K396" s="3"/>
      <c r="L396" s="3"/>
      <c r="M396" s="3"/>
      <c r="N396" s="3"/>
      <c r="O396" s="3"/>
      <c r="P396" s="3"/>
      <c r="Q396" s="3"/>
    </row>
    <row r="397" spans="1:17" s="178" customFormat="1">
      <c r="A397" s="302" t="s">
        <v>1151</v>
      </c>
      <c r="B397" s="301"/>
      <c r="C397" s="1802" t="s">
        <v>1154</v>
      </c>
      <c r="D397" s="1803"/>
      <c r="E397" s="305"/>
      <c r="F397" s="11"/>
      <c r="G397" s="265"/>
      <c r="H397" s="300"/>
      <c r="I397" s="3"/>
      <c r="J397" s="3"/>
      <c r="K397" s="3"/>
      <c r="L397" s="3"/>
      <c r="M397" s="3"/>
      <c r="N397" s="3"/>
      <c r="O397" s="3"/>
      <c r="P397" s="3"/>
      <c r="Q397" s="3"/>
    </row>
    <row r="398" spans="1:17" s="178" customFormat="1">
      <c r="A398" s="303"/>
      <c r="B398" s="219"/>
      <c r="C398" s="1802" t="s">
        <v>1158</v>
      </c>
      <c r="D398" s="1803"/>
      <c r="E398" s="305">
        <v>250</v>
      </c>
      <c r="F398" s="319">
        <v>3000</v>
      </c>
      <c r="G398" s="77">
        <v>700</v>
      </c>
      <c r="H398" s="80">
        <v>2150</v>
      </c>
      <c r="I398" s="3"/>
      <c r="J398" s="3"/>
      <c r="K398" s="3"/>
      <c r="L398" s="3"/>
      <c r="M398" s="3"/>
      <c r="N398" s="3"/>
      <c r="O398" s="3"/>
      <c r="P398" s="3"/>
      <c r="Q398" s="3"/>
    </row>
    <row r="399" spans="1:17" s="178" customFormat="1">
      <c r="A399" s="306" t="s">
        <v>1155</v>
      </c>
      <c r="B399" s="225"/>
      <c r="C399" s="308" t="s">
        <v>1204</v>
      </c>
      <c r="D399" s="309"/>
      <c r="E399" s="11">
        <v>5</v>
      </c>
      <c r="F399" s="11">
        <v>10</v>
      </c>
      <c r="G399" s="318">
        <v>3000</v>
      </c>
      <c r="H399" s="318">
        <v>2000</v>
      </c>
      <c r="I399" s="3"/>
      <c r="J399" s="3"/>
      <c r="K399" s="3"/>
      <c r="L399" s="3"/>
      <c r="M399" s="3"/>
      <c r="N399" s="3"/>
      <c r="O399" s="3"/>
      <c r="P399" s="3"/>
      <c r="Q399" s="3"/>
    </row>
    <row r="400" spans="1:17" s="178" customFormat="1">
      <c r="A400" s="306" t="s">
        <v>1156</v>
      </c>
      <c r="B400" s="225"/>
      <c r="C400" s="308" t="s">
        <v>1159</v>
      </c>
      <c r="D400" s="309"/>
      <c r="E400" s="11">
        <v>8</v>
      </c>
      <c r="F400" s="319">
        <v>2000</v>
      </c>
      <c r="G400" s="318">
        <v>5000</v>
      </c>
      <c r="H400" s="318">
        <v>2500</v>
      </c>
      <c r="I400" s="3"/>
      <c r="J400" s="3"/>
      <c r="K400" s="3"/>
      <c r="L400" s="3"/>
      <c r="M400" s="3"/>
      <c r="N400" s="3"/>
      <c r="O400" s="3"/>
      <c r="P400" s="3"/>
      <c r="Q400" s="3"/>
    </row>
    <row r="401" spans="1:17" s="178" customFormat="1">
      <c r="A401" s="307"/>
      <c r="B401" s="63"/>
      <c r="C401" s="308" t="s">
        <v>1160</v>
      </c>
      <c r="D401" s="309"/>
      <c r="E401" s="11"/>
      <c r="F401" s="11"/>
      <c r="G401" s="300"/>
      <c r="H401" s="300"/>
      <c r="I401" s="3"/>
      <c r="J401" s="3"/>
      <c r="K401" s="3"/>
      <c r="L401" s="3"/>
      <c r="M401" s="3"/>
      <c r="N401" s="3"/>
      <c r="O401" s="3"/>
      <c r="P401" s="3"/>
      <c r="Q401" s="3"/>
    </row>
    <row r="402" spans="1:17" s="178" customFormat="1">
      <c r="A402" s="307"/>
      <c r="B402" s="63"/>
      <c r="C402" s="308" t="s">
        <v>1161</v>
      </c>
      <c r="D402" s="309"/>
      <c r="E402" s="11"/>
      <c r="F402" s="11"/>
      <c r="G402" s="300"/>
      <c r="H402" s="300"/>
      <c r="I402" s="3"/>
      <c r="J402" s="3"/>
      <c r="K402" s="3"/>
      <c r="L402" s="3"/>
      <c r="M402" s="3"/>
      <c r="N402" s="3"/>
      <c r="O402" s="3"/>
      <c r="P402" s="3"/>
      <c r="Q402" s="3"/>
    </row>
    <row r="403" spans="1:17" s="178" customFormat="1">
      <c r="A403" s="310" t="s">
        <v>1157</v>
      </c>
      <c r="B403" s="311"/>
      <c r="C403" s="308" t="s">
        <v>1162</v>
      </c>
      <c r="D403" s="309"/>
      <c r="E403" s="11"/>
      <c r="F403" s="11"/>
      <c r="G403" s="300"/>
      <c r="H403" s="300"/>
      <c r="I403" s="3"/>
      <c r="J403" s="3"/>
      <c r="K403" s="3"/>
      <c r="L403" s="3"/>
      <c r="M403" s="3"/>
      <c r="N403" s="3"/>
      <c r="O403" s="3"/>
      <c r="P403" s="3"/>
      <c r="Q403" s="3"/>
    </row>
    <row r="404" spans="1:17" s="178" customFormat="1" ht="16.5" customHeight="1">
      <c r="A404" s="14"/>
      <c r="B404" s="237"/>
      <c r="C404" s="315"/>
      <c r="D404" s="316"/>
      <c r="E404" s="317"/>
      <c r="F404" s="317"/>
      <c r="G404" s="408"/>
      <c r="H404" s="408"/>
      <c r="I404" s="3"/>
      <c r="J404" s="3"/>
      <c r="K404" s="3"/>
      <c r="L404" s="3"/>
      <c r="M404" s="3"/>
      <c r="N404" s="3"/>
      <c r="O404" s="3"/>
      <c r="P404" s="3"/>
      <c r="Q404" s="3"/>
    </row>
    <row r="405" spans="1:17" s="178" customFormat="1">
      <c r="A405" s="1813" t="s">
        <v>1175</v>
      </c>
      <c r="B405" s="1814"/>
      <c r="C405" s="1814"/>
      <c r="D405" s="1818"/>
      <c r="E405" s="1809" t="s">
        <v>1182</v>
      </c>
      <c r="F405" s="1809"/>
      <c r="G405" s="1817" t="s">
        <v>1185</v>
      </c>
      <c r="H405" s="1817"/>
      <c r="I405" s="3"/>
      <c r="J405" s="3"/>
      <c r="K405" s="3"/>
      <c r="L405" s="3"/>
      <c r="M405" s="3"/>
      <c r="N405" s="3"/>
      <c r="O405" s="3"/>
      <c r="P405" s="3"/>
      <c r="Q405" s="3"/>
    </row>
    <row r="406" spans="1:17" s="178" customFormat="1">
      <c r="A406" s="1819"/>
      <c r="B406" s="1820"/>
      <c r="C406" s="1820"/>
      <c r="D406" s="1821"/>
      <c r="E406" s="403" t="s">
        <v>1183</v>
      </c>
      <c r="F406" s="403" t="s">
        <v>1184</v>
      </c>
      <c r="G406" s="404" t="s">
        <v>392</v>
      </c>
      <c r="H406" s="404" t="s">
        <v>1186</v>
      </c>
      <c r="I406" s="3"/>
      <c r="J406" s="3"/>
      <c r="K406" s="3"/>
      <c r="L406" s="3"/>
      <c r="M406" s="3"/>
      <c r="N406" s="3"/>
      <c r="O406" s="3"/>
      <c r="P406" s="3"/>
      <c r="Q406" s="3"/>
    </row>
    <row r="407" spans="1:17" s="178" customFormat="1">
      <c r="A407" s="310" t="s">
        <v>1176</v>
      </c>
      <c r="B407" s="320"/>
      <c r="C407" s="321"/>
      <c r="D407" s="309"/>
      <c r="E407" s="305"/>
      <c r="F407" s="11" t="s">
        <v>1200</v>
      </c>
      <c r="G407" s="265"/>
      <c r="H407" s="300" t="s">
        <v>1200</v>
      </c>
      <c r="I407" s="3"/>
      <c r="J407" s="3"/>
      <c r="K407" s="3"/>
      <c r="L407" s="3"/>
      <c r="M407" s="3"/>
      <c r="N407" s="3"/>
      <c r="O407" s="3"/>
      <c r="P407" s="3"/>
      <c r="Q407" s="3"/>
    </row>
    <row r="408" spans="1:17" s="178" customFormat="1">
      <c r="A408" s="310" t="s">
        <v>1177</v>
      </c>
      <c r="B408" s="320"/>
      <c r="C408" s="321"/>
      <c r="D408" s="309"/>
      <c r="E408" s="305"/>
      <c r="F408" s="11"/>
      <c r="G408" s="265"/>
      <c r="H408" s="300"/>
      <c r="I408" s="3"/>
      <c r="J408" s="3"/>
      <c r="K408" s="3"/>
      <c r="L408" s="3"/>
      <c r="M408" s="3"/>
      <c r="N408" s="3"/>
      <c r="O408" s="3"/>
      <c r="P408" s="3"/>
      <c r="Q408" s="3"/>
    </row>
    <row r="409" spans="1:17" s="178" customFormat="1">
      <c r="A409" s="310" t="s">
        <v>1178</v>
      </c>
      <c r="B409" s="320"/>
      <c r="C409" s="321"/>
      <c r="D409" s="309"/>
      <c r="E409" s="305"/>
      <c r="F409" s="11"/>
      <c r="G409" s="265"/>
      <c r="H409" s="300"/>
      <c r="I409" s="3"/>
      <c r="J409" s="3"/>
      <c r="K409" s="3"/>
      <c r="L409" s="3"/>
      <c r="M409" s="3"/>
      <c r="N409" s="3"/>
      <c r="O409" s="3"/>
      <c r="P409" s="3"/>
      <c r="Q409" s="3"/>
    </row>
    <row r="410" spans="1:17" s="178" customFormat="1">
      <c r="A410" s="310" t="s">
        <v>1179</v>
      </c>
      <c r="B410" s="320"/>
      <c r="C410" s="321"/>
      <c r="D410" s="309"/>
      <c r="E410" s="305"/>
      <c r="F410" s="11"/>
      <c r="G410" s="265"/>
      <c r="H410" s="300"/>
      <c r="I410" s="3"/>
      <c r="J410" s="3"/>
      <c r="K410" s="3"/>
      <c r="L410" s="3"/>
      <c r="M410" s="3"/>
      <c r="N410" s="3"/>
      <c r="O410" s="3"/>
      <c r="P410" s="3"/>
      <c r="Q410" s="3"/>
    </row>
    <row r="411" spans="1:17" s="178" customFormat="1">
      <c r="A411" s="310" t="s">
        <v>1180</v>
      </c>
      <c r="B411" s="320"/>
      <c r="C411" s="321"/>
      <c r="D411" s="309"/>
      <c r="E411" s="305"/>
      <c r="F411" s="11" t="s">
        <v>1200</v>
      </c>
      <c r="G411" s="265"/>
      <c r="H411" s="300" t="s">
        <v>1200</v>
      </c>
      <c r="I411" s="3"/>
      <c r="J411" s="3"/>
      <c r="K411" s="3"/>
      <c r="L411" s="3"/>
      <c r="M411" s="3"/>
      <c r="N411" s="3"/>
      <c r="O411" s="3"/>
      <c r="P411" s="3"/>
      <c r="Q411" s="3"/>
    </row>
    <row r="412" spans="1:17" s="178" customFormat="1">
      <c r="A412" s="310" t="s">
        <v>1181</v>
      </c>
      <c r="B412" s="320"/>
      <c r="C412" s="321"/>
      <c r="D412" s="309"/>
      <c r="E412" s="305"/>
      <c r="F412" s="11"/>
      <c r="G412" s="265"/>
      <c r="H412" s="300"/>
      <c r="I412" s="3"/>
      <c r="J412" s="3"/>
      <c r="K412" s="3"/>
      <c r="L412" s="3"/>
      <c r="M412" s="3"/>
      <c r="N412" s="3"/>
      <c r="O412" s="3"/>
      <c r="P412" s="3"/>
      <c r="Q412" s="3"/>
    </row>
    <row r="413" spans="1:17" s="178" customFormat="1">
      <c r="A413" s="310" t="s">
        <v>1202</v>
      </c>
      <c r="B413" s="320"/>
      <c r="C413" s="321"/>
      <c r="D413" s="309"/>
      <c r="E413" s="305"/>
      <c r="F413" s="11"/>
      <c r="G413" s="265"/>
      <c r="H413" s="300"/>
      <c r="I413" s="3"/>
      <c r="J413" s="3"/>
      <c r="K413" s="3"/>
      <c r="L413" s="3"/>
      <c r="M413" s="3"/>
      <c r="N413" s="3"/>
      <c r="O413" s="3"/>
      <c r="P413" s="3"/>
      <c r="Q413" s="3"/>
    </row>
    <row r="414" spans="1:17" s="178" customFormat="1">
      <c r="A414" s="310" t="s">
        <v>1203</v>
      </c>
      <c r="B414" s="320"/>
      <c r="C414" s="321"/>
      <c r="D414" s="309"/>
      <c r="E414" s="305"/>
      <c r="F414" s="11"/>
      <c r="G414" s="265"/>
      <c r="H414" s="300"/>
      <c r="I414" s="3"/>
      <c r="J414" s="3"/>
      <c r="K414" s="3"/>
      <c r="L414" s="3"/>
      <c r="M414" s="3"/>
      <c r="N414" s="3"/>
      <c r="O414" s="3"/>
      <c r="P414" s="3"/>
      <c r="Q414" s="3"/>
    </row>
    <row r="415" spans="1:17" s="178" customFormat="1" ht="12.75" customHeight="1">
      <c r="A415" s="14"/>
      <c r="B415" s="237"/>
      <c r="C415" s="315"/>
      <c r="D415" s="316"/>
      <c r="E415" s="317"/>
      <c r="F415" s="317"/>
      <c r="G415" s="264"/>
      <c r="H415" s="264"/>
      <c r="I415" s="3"/>
      <c r="J415" s="3"/>
      <c r="K415" s="3"/>
      <c r="L415" s="3"/>
      <c r="M415" s="3"/>
      <c r="N415" s="3"/>
      <c r="O415" s="3"/>
      <c r="P415" s="3"/>
      <c r="Q415" s="3"/>
    </row>
    <row r="416" spans="1:17" s="178" customFormat="1">
      <c r="A416" s="15"/>
      <c r="B416" s="177"/>
      <c r="C416" s="177" t="s">
        <v>1197</v>
      </c>
      <c r="D416" s="3"/>
      <c r="E416" s="3"/>
      <c r="F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s="178" customFormat="1">
      <c r="A417" s="1813" t="s">
        <v>1145</v>
      </c>
      <c r="B417" s="1814"/>
      <c r="C417" s="1814"/>
      <c r="D417" s="1818"/>
      <c r="E417" s="312" t="s">
        <v>86</v>
      </c>
      <c r="F417" s="261" t="s">
        <v>1146</v>
      </c>
      <c r="G417" s="313" t="s">
        <v>1147</v>
      </c>
      <c r="H417" s="266" t="s">
        <v>1148</v>
      </c>
      <c r="I417" s="3"/>
      <c r="J417" s="3"/>
      <c r="K417" s="3"/>
      <c r="L417" s="3"/>
      <c r="M417" s="3"/>
      <c r="N417" s="3"/>
      <c r="O417" s="3"/>
      <c r="P417" s="3"/>
      <c r="Q417" s="3"/>
    </row>
    <row r="418" spans="1:17" s="178" customFormat="1">
      <c r="A418" s="1819"/>
      <c r="B418" s="1820"/>
      <c r="C418" s="1820"/>
      <c r="D418" s="1821"/>
      <c r="E418" s="314" t="s">
        <v>1164</v>
      </c>
      <c r="F418" s="261" t="s">
        <v>1149</v>
      </c>
      <c r="G418" s="266" t="s">
        <v>1150</v>
      </c>
      <c r="H418" s="266" t="s">
        <v>1150</v>
      </c>
      <c r="I418" s="3"/>
      <c r="J418" s="3"/>
      <c r="K418" s="3"/>
      <c r="L418" s="3"/>
      <c r="M418" s="3"/>
      <c r="N418" s="3"/>
      <c r="O418" s="3"/>
      <c r="P418" s="3"/>
      <c r="Q418" s="3"/>
    </row>
    <row r="419" spans="1:17" s="178" customFormat="1">
      <c r="A419" s="302" t="s">
        <v>1151</v>
      </c>
      <c r="B419" s="301"/>
      <c r="C419" s="1802" t="s">
        <v>1154</v>
      </c>
      <c r="D419" s="1803"/>
      <c r="E419" s="305"/>
      <c r="F419" s="11"/>
      <c r="G419" s="265"/>
      <c r="H419" s="300"/>
      <c r="I419" s="3"/>
      <c r="J419" s="3"/>
      <c r="K419" s="3"/>
      <c r="L419" s="3"/>
      <c r="M419" s="3"/>
      <c r="N419" s="3"/>
      <c r="O419" s="3"/>
      <c r="P419" s="3"/>
      <c r="Q419" s="3"/>
    </row>
    <row r="420" spans="1:17" s="178" customFormat="1">
      <c r="A420" s="303"/>
      <c r="B420" s="219"/>
      <c r="C420" s="1802" t="s">
        <v>1158</v>
      </c>
      <c r="D420" s="1803"/>
      <c r="E420" s="305">
        <v>50</v>
      </c>
      <c r="F420" s="319">
        <v>500</v>
      </c>
      <c r="G420" s="77">
        <v>300</v>
      </c>
      <c r="H420" s="323">
        <v>6000</v>
      </c>
      <c r="I420" s="3"/>
      <c r="J420" s="3"/>
      <c r="K420" s="3"/>
      <c r="L420" s="3"/>
      <c r="M420" s="3"/>
      <c r="N420" s="3"/>
      <c r="O420" s="3"/>
      <c r="P420" s="3"/>
      <c r="Q420" s="3"/>
    </row>
    <row r="421" spans="1:17" s="178" customFormat="1">
      <c r="A421" s="306" t="s">
        <v>1155</v>
      </c>
      <c r="B421" s="225"/>
      <c r="C421" s="308" t="s">
        <v>1163</v>
      </c>
      <c r="D421" s="309"/>
      <c r="E421" s="11"/>
      <c r="F421" s="11"/>
      <c r="G421" s="300"/>
      <c r="H421" s="300"/>
      <c r="I421" s="3"/>
      <c r="J421" s="3"/>
      <c r="K421" s="3"/>
      <c r="L421" s="3"/>
      <c r="M421" s="3"/>
      <c r="N421" s="3"/>
      <c r="O421" s="3"/>
      <c r="P421" s="3"/>
      <c r="Q421" s="3"/>
    </row>
    <row r="422" spans="1:17" s="178" customFormat="1">
      <c r="A422" s="306" t="s">
        <v>1156</v>
      </c>
      <c r="B422" s="225"/>
      <c r="C422" s="308" t="s">
        <v>1159</v>
      </c>
      <c r="D422" s="309"/>
      <c r="E422" s="11">
        <v>10</v>
      </c>
      <c r="F422" s="319">
        <v>10000</v>
      </c>
      <c r="G422" s="318">
        <v>4500</v>
      </c>
      <c r="H422" s="318">
        <v>8500</v>
      </c>
      <c r="I422" s="3"/>
      <c r="J422" s="3"/>
      <c r="K422" s="3"/>
      <c r="L422" s="3"/>
      <c r="M422" s="3"/>
      <c r="N422" s="3"/>
      <c r="O422" s="3"/>
      <c r="P422" s="3"/>
      <c r="Q422" s="3"/>
    </row>
    <row r="423" spans="1:17" s="178" customFormat="1">
      <c r="A423" s="307"/>
      <c r="B423" s="63"/>
      <c r="C423" s="308" t="s">
        <v>1160</v>
      </c>
      <c r="D423" s="309"/>
      <c r="E423" s="11">
        <v>4</v>
      </c>
      <c r="F423" s="319">
        <v>2000</v>
      </c>
      <c r="G423" s="318">
        <v>2200</v>
      </c>
      <c r="H423" s="318">
        <v>4000</v>
      </c>
      <c r="I423" s="3"/>
      <c r="J423" s="3"/>
      <c r="K423" s="3"/>
      <c r="L423" s="3"/>
      <c r="M423" s="3"/>
      <c r="N423" s="3"/>
      <c r="O423" s="3"/>
      <c r="P423" s="3"/>
      <c r="Q423" s="3"/>
    </row>
    <row r="424" spans="1:17" s="178" customFormat="1">
      <c r="A424" s="307"/>
      <c r="B424" s="63"/>
      <c r="C424" s="308" t="s">
        <v>1161</v>
      </c>
      <c r="D424" s="309"/>
      <c r="E424" s="11"/>
      <c r="F424" s="11"/>
      <c r="G424" s="300"/>
      <c r="H424" s="300"/>
      <c r="I424" s="3"/>
      <c r="J424" s="3"/>
      <c r="K424" s="3"/>
      <c r="L424" s="3"/>
      <c r="M424" s="3"/>
      <c r="N424" s="3"/>
      <c r="O424" s="3"/>
      <c r="P424" s="3"/>
      <c r="Q424" s="3"/>
    </row>
    <row r="425" spans="1:17" s="178" customFormat="1">
      <c r="A425" s="310" t="s">
        <v>1157</v>
      </c>
      <c r="B425" s="311"/>
      <c r="C425" s="308" t="s">
        <v>1162</v>
      </c>
      <c r="D425" s="309"/>
      <c r="E425" s="11"/>
      <c r="F425" s="11"/>
      <c r="G425" s="300"/>
      <c r="H425" s="300"/>
      <c r="I425" s="3"/>
      <c r="J425" s="3"/>
      <c r="K425" s="3"/>
      <c r="L425" s="3"/>
      <c r="M425" s="3"/>
      <c r="N425" s="3"/>
      <c r="O425" s="3"/>
      <c r="P425" s="3"/>
      <c r="Q425" s="3"/>
    </row>
    <row r="426" spans="1:17" s="178" customFormat="1">
      <c r="A426" s="1813" t="s">
        <v>1175</v>
      </c>
      <c r="B426" s="1814"/>
      <c r="C426" s="1814"/>
      <c r="D426" s="1818"/>
      <c r="E426" s="1809" t="s">
        <v>1182</v>
      </c>
      <c r="F426" s="1809"/>
      <c r="G426" s="1817" t="s">
        <v>1185</v>
      </c>
      <c r="H426" s="1817"/>
      <c r="I426" s="3"/>
      <c r="J426" s="3"/>
      <c r="K426" s="3"/>
      <c r="L426" s="3"/>
      <c r="M426" s="3"/>
      <c r="N426" s="3"/>
      <c r="O426" s="3"/>
      <c r="P426" s="3"/>
      <c r="Q426" s="3"/>
    </row>
    <row r="427" spans="1:17" s="178" customFormat="1">
      <c r="A427" s="1819"/>
      <c r="B427" s="1820"/>
      <c r="C427" s="1820"/>
      <c r="D427" s="1821"/>
      <c r="E427" s="261" t="s">
        <v>1183</v>
      </c>
      <c r="F427" s="261" t="s">
        <v>1184</v>
      </c>
      <c r="G427" s="266" t="s">
        <v>392</v>
      </c>
      <c r="H427" s="266" t="s">
        <v>1186</v>
      </c>
      <c r="I427" s="3"/>
      <c r="J427" s="3"/>
      <c r="K427" s="3"/>
      <c r="L427" s="3"/>
      <c r="M427" s="3"/>
      <c r="N427" s="3"/>
      <c r="O427" s="3"/>
      <c r="P427" s="3"/>
      <c r="Q427" s="3"/>
    </row>
    <row r="428" spans="1:17" s="178" customFormat="1">
      <c r="A428" s="310" t="s">
        <v>1176</v>
      </c>
      <c r="B428" s="320"/>
      <c r="C428" s="321"/>
      <c r="D428" s="309"/>
      <c r="E428" s="305"/>
      <c r="F428" s="11"/>
      <c r="G428" s="265"/>
      <c r="H428" s="300"/>
      <c r="I428" s="3"/>
      <c r="J428" s="3"/>
      <c r="K428" s="3"/>
      <c r="L428" s="3"/>
      <c r="M428" s="3"/>
      <c r="N428" s="3"/>
      <c r="O428" s="3"/>
      <c r="P428" s="3"/>
      <c r="Q428" s="3"/>
    </row>
    <row r="429" spans="1:17">
      <c r="A429" s="310" t="s">
        <v>1177</v>
      </c>
      <c r="B429" s="320"/>
      <c r="C429" s="321"/>
      <c r="D429" s="309"/>
      <c r="E429" s="305"/>
      <c r="F429" s="11"/>
      <c r="G429" s="265"/>
      <c r="H429" s="300"/>
      <c r="I429" s="3"/>
      <c r="J429" s="3"/>
      <c r="K429" s="3"/>
      <c r="L429" s="3"/>
      <c r="M429" s="3"/>
      <c r="N429" s="3"/>
      <c r="O429" s="3"/>
      <c r="P429" s="3"/>
      <c r="Q429" s="3"/>
    </row>
    <row r="430" spans="1:17">
      <c r="A430" s="310" t="s">
        <v>1178</v>
      </c>
      <c r="B430" s="320"/>
      <c r="C430" s="321"/>
      <c r="D430" s="309"/>
      <c r="E430" s="305"/>
      <c r="F430" s="11"/>
      <c r="G430" s="265"/>
      <c r="H430" s="300"/>
    </row>
    <row r="431" spans="1:17" s="178" customFormat="1">
      <c r="A431" s="310" t="s">
        <v>1179</v>
      </c>
      <c r="B431" s="320"/>
      <c r="C431" s="321"/>
      <c r="D431" s="309"/>
      <c r="E431" s="305"/>
      <c r="F431" s="11"/>
      <c r="G431" s="265"/>
      <c r="H431" s="300"/>
    </row>
    <row r="432" spans="1:17" s="178" customFormat="1">
      <c r="A432" s="310" t="s">
        <v>1180</v>
      </c>
      <c r="B432" s="320"/>
      <c r="C432" s="321"/>
      <c r="D432" s="309"/>
      <c r="E432" s="305"/>
      <c r="F432" s="11" t="s">
        <v>1200</v>
      </c>
      <c r="G432" s="265"/>
      <c r="H432" s="300"/>
      <c r="I432" s="3"/>
      <c r="J432" s="3"/>
      <c r="K432" s="3"/>
      <c r="L432" s="3"/>
      <c r="M432" s="3"/>
      <c r="N432" s="3"/>
      <c r="O432" s="3"/>
      <c r="P432" s="3"/>
      <c r="Q432" s="3"/>
    </row>
    <row r="433" spans="1:17" s="178" customFormat="1">
      <c r="A433" s="310" t="s">
        <v>1181</v>
      </c>
      <c r="B433" s="320"/>
      <c r="C433" s="321"/>
      <c r="D433" s="309"/>
      <c r="E433" s="305"/>
      <c r="F433" s="11"/>
      <c r="G433" s="265"/>
      <c r="H433" s="300"/>
      <c r="I433" s="3"/>
      <c r="J433" s="3"/>
      <c r="K433" s="3"/>
      <c r="L433" s="3"/>
      <c r="M433" s="3"/>
      <c r="N433" s="3"/>
      <c r="O433" s="3"/>
      <c r="P433" s="3"/>
      <c r="Q433" s="3"/>
    </row>
    <row r="434" spans="1:17" s="178" customFormat="1">
      <c r="A434" s="310" t="s">
        <v>1202</v>
      </c>
      <c r="B434" s="320"/>
      <c r="C434" s="321"/>
      <c r="D434" s="309"/>
      <c r="E434" s="305"/>
      <c r="F434" s="11" t="s">
        <v>1200</v>
      </c>
      <c r="G434" s="265"/>
      <c r="H434" s="300" t="s">
        <v>1200</v>
      </c>
      <c r="I434" s="3"/>
      <c r="J434" s="3"/>
      <c r="K434" s="3"/>
      <c r="L434" s="3"/>
      <c r="M434" s="3"/>
      <c r="N434" s="3"/>
      <c r="O434" s="3"/>
      <c r="P434" s="3"/>
      <c r="Q434" s="3"/>
    </row>
    <row r="435" spans="1:17" s="178" customFormat="1">
      <c r="A435" s="310" t="s">
        <v>1203</v>
      </c>
      <c r="B435" s="320"/>
      <c r="C435" s="321"/>
      <c r="D435" s="309"/>
      <c r="E435" s="305"/>
      <c r="F435" s="11"/>
      <c r="G435" s="265"/>
      <c r="H435" s="300"/>
      <c r="I435" s="3"/>
      <c r="J435" s="3"/>
      <c r="K435" s="3"/>
      <c r="L435" s="3"/>
      <c r="M435" s="3"/>
      <c r="N435" s="3"/>
      <c r="O435" s="3"/>
      <c r="P435" s="3"/>
      <c r="Q435" s="3"/>
    </row>
    <row r="436" spans="1:17" s="178" customFormat="1" ht="17.25" customHeight="1">
      <c r="A436" s="14"/>
      <c r="B436" s="237"/>
      <c r="C436" s="315"/>
      <c r="D436" s="316"/>
      <c r="E436" s="317"/>
      <c r="F436" s="317"/>
      <c r="G436" s="264"/>
      <c r="H436" s="264"/>
      <c r="I436" s="3"/>
      <c r="J436" s="3"/>
      <c r="K436" s="3"/>
      <c r="L436" s="3"/>
      <c r="M436" s="3"/>
      <c r="N436" s="3"/>
      <c r="O436" s="3"/>
      <c r="P436" s="3"/>
      <c r="Q436" s="3"/>
    </row>
    <row r="437" spans="1:17" s="178" customFormat="1">
      <c r="A437" s="15"/>
      <c r="B437" s="177"/>
      <c r="C437" s="177" t="s">
        <v>1198</v>
      </c>
      <c r="D437" s="3"/>
      <c r="E437" s="3"/>
      <c r="F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s="178" customFormat="1">
      <c r="A438" s="1813" t="s">
        <v>1145</v>
      </c>
      <c r="B438" s="1814"/>
      <c r="C438" s="1814"/>
      <c r="D438" s="1818"/>
      <c r="E438" s="312" t="s">
        <v>86</v>
      </c>
      <c r="F438" s="261" t="s">
        <v>1146</v>
      </c>
      <c r="G438" s="313" t="s">
        <v>1147</v>
      </c>
      <c r="H438" s="266" t="s">
        <v>1148</v>
      </c>
      <c r="I438" s="3"/>
      <c r="J438" s="3"/>
      <c r="K438" s="3"/>
      <c r="L438" s="3"/>
      <c r="M438" s="3"/>
      <c r="N438" s="3"/>
      <c r="O438" s="3"/>
      <c r="P438" s="3"/>
      <c r="Q438" s="3"/>
    </row>
    <row r="439" spans="1:17" s="178" customFormat="1">
      <c r="A439" s="1819"/>
      <c r="B439" s="1820"/>
      <c r="C439" s="1820"/>
      <c r="D439" s="1821"/>
      <c r="E439" s="314" t="s">
        <v>1164</v>
      </c>
      <c r="F439" s="261" t="s">
        <v>1149</v>
      </c>
      <c r="G439" s="266" t="s">
        <v>1150</v>
      </c>
      <c r="H439" s="266" t="s">
        <v>1150</v>
      </c>
      <c r="M439" s="3"/>
      <c r="N439" s="3"/>
      <c r="O439" s="3"/>
      <c r="P439" s="3"/>
      <c r="Q439" s="3"/>
    </row>
    <row r="440" spans="1:17" s="178" customFormat="1">
      <c r="A440" s="302" t="s">
        <v>1151</v>
      </c>
      <c r="B440" s="301"/>
      <c r="C440" s="1802" t="s">
        <v>1154</v>
      </c>
      <c r="D440" s="1803"/>
      <c r="E440" s="305" t="s">
        <v>1166</v>
      </c>
      <c r="F440" s="11">
        <v>605</v>
      </c>
      <c r="G440" s="265"/>
      <c r="H440" s="300"/>
      <c r="M440" s="3"/>
      <c r="N440" s="3"/>
      <c r="O440" s="3"/>
      <c r="P440" s="3"/>
      <c r="Q440" s="3"/>
    </row>
    <row r="441" spans="1:17" s="178" customFormat="1">
      <c r="A441" s="303"/>
      <c r="B441" s="219"/>
      <c r="C441" s="1802" t="s">
        <v>1158</v>
      </c>
      <c r="D441" s="1803"/>
      <c r="E441" s="304" t="s">
        <v>1167</v>
      </c>
      <c r="F441" s="285">
        <v>400</v>
      </c>
      <c r="G441" s="77"/>
      <c r="H441" s="80"/>
      <c r="M441" s="3"/>
      <c r="N441" s="3"/>
      <c r="O441" s="3"/>
      <c r="P441" s="3"/>
      <c r="Q441" s="3"/>
    </row>
    <row r="442" spans="1:17" s="178" customFormat="1">
      <c r="A442" s="306" t="s">
        <v>1155</v>
      </c>
      <c r="B442" s="225"/>
      <c r="C442" s="308" t="s">
        <v>1163</v>
      </c>
      <c r="D442" s="309"/>
      <c r="E442" s="11"/>
      <c r="F442" s="11"/>
      <c r="G442" s="300"/>
      <c r="H442" s="300"/>
      <c r="M442" s="3"/>
      <c r="N442" s="3"/>
      <c r="O442" s="3"/>
      <c r="P442" s="3"/>
      <c r="Q442" s="3"/>
    </row>
    <row r="443" spans="1:17" s="178" customFormat="1">
      <c r="A443" s="306" t="s">
        <v>1156</v>
      </c>
      <c r="B443" s="225"/>
      <c r="C443" s="308" t="s">
        <v>1159</v>
      </c>
      <c r="D443" s="309"/>
      <c r="E443" s="11" t="s">
        <v>1169</v>
      </c>
      <c r="F443" s="11">
        <v>10000</v>
      </c>
      <c r="G443" s="300">
        <v>6000</v>
      </c>
      <c r="H443" s="300">
        <v>9000</v>
      </c>
      <c r="M443" s="3"/>
      <c r="N443" s="3"/>
      <c r="O443" s="3"/>
      <c r="P443" s="3"/>
      <c r="Q443" s="3"/>
    </row>
    <row r="444" spans="1:17" s="178" customFormat="1">
      <c r="A444" s="307"/>
      <c r="B444" s="63"/>
      <c r="C444" s="308" t="s">
        <v>1160</v>
      </c>
      <c r="D444" s="309"/>
      <c r="E444" s="11" t="s">
        <v>1165</v>
      </c>
      <c r="F444" s="11">
        <v>10000</v>
      </c>
      <c r="G444" s="300">
        <v>3000</v>
      </c>
      <c r="H444" s="300">
        <v>2000</v>
      </c>
      <c r="M444" s="3"/>
      <c r="N444" s="3"/>
      <c r="O444" s="3"/>
      <c r="P444" s="3"/>
      <c r="Q444" s="3"/>
    </row>
    <row r="445" spans="1:17" s="178" customFormat="1">
      <c r="A445" s="307"/>
      <c r="B445" s="63"/>
      <c r="C445" s="308" t="s">
        <v>1161</v>
      </c>
      <c r="D445" s="309"/>
      <c r="E445" s="11"/>
      <c r="F445" s="11"/>
      <c r="G445" s="300"/>
      <c r="H445" s="300"/>
      <c r="M445" s="3"/>
      <c r="N445" s="3"/>
      <c r="O445" s="3"/>
      <c r="P445" s="3"/>
      <c r="Q445" s="3"/>
    </row>
    <row r="446" spans="1:17" s="178" customFormat="1">
      <c r="A446" s="310" t="s">
        <v>1157</v>
      </c>
      <c r="B446" s="311"/>
      <c r="C446" s="308" t="s">
        <v>1162</v>
      </c>
      <c r="D446" s="309"/>
      <c r="E446" s="11"/>
      <c r="F446" s="11"/>
      <c r="G446" s="300"/>
      <c r="H446" s="300"/>
      <c r="I446" s="1809" t="s">
        <v>1182</v>
      </c>
      <c r="J446" s="1809"/>
      <c r="K446" s="1817" t="s">
        <v>1185</v>
      </c>
      <c r="L446" s="1817"/>
      <c r="M446" s="3"/>
      <c r="N446" s="3"/>
      <c r="O446" s="3"/>
      <c r="P446" s="3"/>
      <c r="Q446" s="3"/>
    </row>
    <row r="447" spans="1:17" s="178" customFormat="1">
      <c r="A447" s="14"/>
      <c r="B447" s="237"/>
      <c r="C447" s="315"/>
      <c r="D447" s="316"/>
      <c r="E447" s="317"/>
      <c r="F447" s="317"/>
      <c r="G447" s="264"/>
      <c r="H447" s="264"/>
      <c r="I447" s="261" t="s">
        <v>1183</v>
      </c>
      <c r="J447" s="261" t="s">
        <v>1184</v>
      </c>
      <c r="K447" s="266" t="s">
        <v>392</v>
      </c>
      <c r="L447" s="266" t="s">
        <v>1186</v>
      </c>
      <c r="M447" s="3"/>
      <c r="N447" s="3"/>
      <c r="O447" s="3"/>
      <c r="P447" s="3"/>
      <c r="Q447" s="3"/>
    </row>
    <row r="448" spans="1:17" s="178" customFormat="1">
      <c r="A448" s="1813" t="s">
        <v>1175</v>
      </c>
      <c r="B448" s="1814"/>
      <c r="C448" s="1814"/>
      <c r="D448" s="1818"/>
      <c r="E448" s="1809" t="s">
        <v>1182</v>
      </c>
      <c r="F448" s="1809"/>
      <c r="G448" s="1817" t="s">
        <v>1185</v>
      </c>
      <c r="H448" s="1817"/>
      <c r="M448" s="3"/>
      <c r="N448" s="3"/>
      <c r="O448" s="3"/>
      <c r="P448" s="3"/>
      <c r="Q448" s="3"/>
    </row>
    <row r="449" spans="1:17" s="178" customFormat="1">
      <c r="A449" s="1819"/>
      <c r="B449" s="1820"/>
      <c r="C449" s="1820"/>
      <c r="D449" s="1821"/>
      <c r="E449" s="261" t="s">
        <v>1183</v>
      </c>
      <c r="F449" s="261" t="s">
        <v>1184</v>
      </c>
      <c r="G449" s="266" t="s">
        <v>392</v>
      </c>
      <c r="H449" s="266" t="s">
        <v>1186</v>
      </c>
      <c r="M449" s="3"/>
      <c r="N449" s="3"/>
      <c r="O449" s="3"/>
      <c r="P449" s="3"/>
      <c r="Q449" s="3"/>
    </row>
    <row r="450" spans="1:17" s="178" customFormat="1">
      <c r="A450" s="310" t="s">
        <v>1176</v>
      </c>
      <c r="B450" s="320"/>
      <c r="C450" s="321"/>
      <c r="D450" s="309"/>
      <c r="E450" s="305"/>
      <c r="F450" s="11" t="s">
        <v>1200</v>
      </c>
      <c r="G450" s="265"/>
      <c r="H450" s="300"/>
      <c r="M450" s="3"/>
      <c r="N450" s="3"/>
      <c r="O450" s="3"/>
      <c r="P450" s="3"/>
      <c r="Q450" s="3"/>
    </row>
    <row r="451" spans="1:17" s="178" customFormat="1">
      <c r="A451" s="310" t="s">
        <v>1177</v>
      </c>
      <c r="B451" s="320"/>
      <c r="C451" s="321"/>
      <c r="D451" s="309"/>
      <c r="E451" s="305"/>
      <c r="F451" s="11" t="s">
        <v>1200</v>
      </c>
      <c r="G451" s="265"/>
      <c r="H451" s="300" t="s">
        <v>1201</v>
      </c>
      <c r="M451" s="3"/>
      <c r="N451" s="3"/>
      <c r="O451" s="3"/>
      <c r="P451" s="3"/>
      <c r="Q451" s="3"/>
    </row>
    <row r="452" spans="1:17" s="178" customFormat="1">
      <c r="A452" s="310" t="s">
        <v>1178</v>
      </c>
      <c r="B452" s="320"/>
      <c r="C452" s="321"/>
      <c r="D452" s="309"/>
      <c r="E452" s="305"/>
      <c r="F452" s="11"/>
      <c r="G452" s="265"/>
      <c r="H452" s="300"/>
      <c r="M452" s="3"/>
      <c r="N452" s="3"/>
      <c r="O452" s="3"/>
      <c r="P452" s="3"/>
      <c r="Q452" s="3"/>
    </row>
    <row r="453" spans="1:17" s="178" customFormat="1">
      <c r="A453" s="310" t="s">
        <v>1179</v>
      </c>
      <c r="B453" s="320"/>
      <c r="C453" s="321"/>
      <c r="D453" s="309"/>
      <c r="E453" s="305"/>
      <c r="F453" s="11" t="s">
        <v>1200</v>
      </c>
      <c r="G453" s="265"/>
      <c r="H453" s="300">
        <v>20</v>
      </c>
      <c r="M453" s="3"/>
      <c r="N453" s="3"/>
      <c r="O453" s="3"/>
      <c r="P453" s="3"/>
      <c r="Q453" s="3"/>
    </row>
    <row r="454" spans="1:17" s="178" customFormat="1">
      <c r="A454" s="310" t="s">
        <v>1180</v>
      </c>
      <c r="B454" s="320"/>
      <c r="C454" s="321"/>
      <c r="D454" s="309"/>
      <c r="E454" s="305"/>
      <c r="F454" s="11" t="s">
        <v>1200</v>
      </c>
      <c r="G454" s="265"/>
      <c r="H454" s="300">
        <v>30</v>
      </c>
    </row>
    <row r="455" spans="1:17">
      <c r="A455" s="310" t="s">
        <v>1181</v>
      </c>
      <c r="B455" s="320"/>
      <c r="C455" s="321"/>
      <c r="D455" s="309"/>
      <c r="E455" s="305"/>
      <c r="F455" s="11" t="s">
        <v>1200</v>
      </c>
      <c r="G455" s="265"/>
      <c r="H455" s="300">
        <v>60</v>
      </c>
    </row>
    <row r="456" spans="1:17" s="178" customFormat="1">
      <c r="A456" s="310" t="s">
        <v>1202</v>
      </c>
      <c r="B456" s="320"/>
      <c r="C456" s="321"/>
      <c r="D456" s="309"/>
      <c r="E456" s="305"/>
      <c r="F456" s="11"/>
      <c r="G456" s="265"/>
      <c r="H456" s="300"/>
    </row>
    <row r="457" spans="1:17" s="178" customFormat="1">
      <c r="A457" s="310" t="s">
        <v>1203</v>
      </c>
      <c r="B457" s="320"/>
      <c r="C457" s="321"/>
      <c r="D457" s="309"/>
      <c r="E457" s="305"/>
      <c r="F457" s="11"/>
      <c r="G457" s="265"/>
      <c r="H457" s="300"/>
    </row>
    <row r="458" spans="1:17" ht="15" customHeight="1">
      <c r="A458" s="14"/>
      <c r="B458" s="237"/>
      <c r="C458" s="315"/>
      <c r="D458" s="316"/>
      <c r="E458" s="317"/>
      <c r="F458" s="317"/>
      <c r="G458" s="264"/>
      <c r="H458" s="264"/>
    </row>
    <row r="459" spans="1:17">
      <c r="A459" s="177" t="s">
        <v>1199</v>
      </c>
      <c r="B459" s="177"/>
      <c r="C459" s="178"/>
      <c r="D459" s="178"/>
      <c r="E459" s="178"/>
      <c r="F459" s="178"/>
      <c r="G459" s="178"/>
      <c r="H459" s="178"/>
    </row>
    <row r="460" spans="1:17">
      <c r="B460" s="177" t="s">
        <v>1671</v>
      </c>
      <c r="I460" s="125"/>
    </row>
    <row r="461" spans="1:17">
      <c r="A461" s="2"/>
      <c r="C461" s="1" t="s">
        <v>256</v>
      </c>
      <c r="I461"/>
    </row>
    <row r="462" spans="1:17">
      <c r="B462" s="177" t="s">
        <v>1672</v>
      </c>
      <c r="I462" s="125"/>
    </row>
    <row r="463" spans="1:17" s="178" customFormat="1">
      <c r="A463" s="1"/>
      <c r="B463" s="3"/>
      <c r="C463" s="3" t="s">
        <v>260</v>
      </c>
      <c r="D463" s="3"/>
      <c r="E463" s="3"/>
      <c r="F463" s="3"/>
      <c r="G463" s="3"/>
      <c r="H463" s="3"/>
      <c r="I463" s="125"/>
    </row>
    <row r="464" spans="1:17">
      <c r="A464" s="3" t="s">
        <v>257</v>
      </c>
      <c r="B464" s="3"/>
      <c r="C464" s="3"/>
      <c r="D464" s="3"/>
      <c r="E464" s="3"/>
      <c r="F464" s="3"/>
      <c r="G464" s="3"/>
      <c r="H464" s="3"/>
      <c r="I464"/>
    </row>
    <row r="465" spans="1:9">
      <c r="A465" s="3" t="s">
        <v>258</v>
      </c>
      <c r="B465" s="3"/>
      <c r="C465" s="3"/>
      <c r="D465" s="3"/>
      <c r="E465" s="3"/>
      <c r="F465" s="3"/>
      <c r="G465" s="3"/>
      <c r="H465" s="3"/>
      <c r="I465"/>
    </row>
    <row r="466" spans="1:9">
      <c r="A466" s="3" t="s">
        <v>259</v>
      </c>
      <c r="B466" s="3"/>
      <c r="C466" s="3"/>
      <c r="D466" s="3"/>
      <c r="E466" s="3"/>
      <c r="F466" s="3"/>
      <c r="G466" s="3"/>
      <c r="H466" s="3"/>
      <c r="I466" s="125"/>
    </row>
    <row r="467" spans="1:9" s="178" customFormat="1">
      <c r="A467" s="3"/>
      <c r="B467" s="3"/>
      <c r="C467" s="3"/>
      <c r="D467" s="3"/>
      <c r="E467" s="3"/>
      <c r="F467" s="3"/>
      <c r="G467" s="3"/>
      <c r="H467" s="3"/>
      <c r="I467" s="125"/>
    </row>
    <row r="468" spans="1:9" s="178" customFormat="1" ht="15" customHeight="1">
      <c r="A468" s="3"/>
      <c r="B468" s="3"/>
      <c r="C468" s="3"/>
      <c r="D468" s="3"/>
      <c r="E468" s="3"/>
      <c r="F468" s="3"/>
      <c r="G468" s="3"/>
      <c r="H468" s="3"/>
      <c r="I468" s="125"/>
    </row>
    <row r="469" spans="1:9" s="178" customFormat="1">
      <c r="A469" s="1"/>
      <c r="B469" s="177" t="s">
        <v>1673</v>
      </c>
      <c r="C469" s="1"/>
      <c r="D469" s="1"/>
      <c r="E469" s="1"/>
      <c r="F469" s="1"/>
      <c r="G469" s="1"/>
      <c r="H469" s="1"/>
      <c r="I469" s="125"/>
    </row>
    <row r="470" spans="1:9">
      <c r="B470" s="2"/>
      <c r="C470" s="178" t="s">
        <v>1663</v>
      </c>
      <c r="I470" s="125"/>
    </row>
    <row r="471" spans="1:9" s="178" customFormat="1">
      <c r="A471" s="178" t="s">
        <v>1664</v>
      </c>
      <c r="B471" s="2"/>
      <c r="C471" s="1"/>
      <c r="D471" s="1"/>
      <c r="E471" s="1"/>
      <c r="F471" s="1"/>
      <c r="G471" s="1"/>
      <c r="H471" s="1"/>
      <c r="I471" s="125"/>
    </row>
    <row r="472" spans="1:9">
      <c r="A472" s="178"/>
      <c r="B472" s="177"/>
      <c r="C472" s="178" t="s">
        <v>1666</v>
      </c>
      <c r="D472" s="178"/>
      <c r="E472" s="178"/>
      <c r="F472" s="178"/>
      <c r="G472" s="178"/>
      <c r="H472" s="178"/>
      <c r="I472" s="125"/>
    </row>
    <row r="473" spans="1:9" s="178" customFormat="1">
      <c r="A473" s="178" t="s">
        <v>1665</v>
      </c>
      <c r="B473" s="1"/>
      <c r="C473" s="1"/>
      <c r="D473" s="125"/>
      <c r="E473" s="1"/>
      <c r="F473" s="1"/>
      <c r="G473" s="1"/>
      <c r="H473" s="1"/>
      <c r="I473" s="125"/>
    </row>
    <row r="474" spans="1:9">
      <c r="A474" s="178"/>
      <c r="B474" s="178"/>
      <c r="C474" s="178" t="s">
        <v>1668</v>
      </c>
      <c r="D474" s="125"/>
      <c r="E474" s="178"/>
      <c r="F474" s="178"/>
      <c r="G474" s="178"/>
      <c r="H474" s="178"/>
    </row>
    <row r="475" spans="1:9">
      <c r="A475" s="1" t="s">
        <v>668</v>
      </c>
      <c r="D475"/>
    </row>
    <row r="476" spans="1:9" s="178" customFormat="1">
      <c r="C476" s="178" t="s">
        <v>1669</v>
      </c>
      <c r="D476" s="176"/>
    </row>
    <row r="477" spans="1:9" s="178" customFormat="1">
      <c r="A477" s="178" t="s">
        <v>1670</v>
      </c>
      <c r="B477" s="1"/>
      <c r="C477" s="1"/>
      <c r="D477" s="125"/>
      <c r="E477" s="1"/>
      <c r="F477" s="1"/>
      <c r="G477" s="1"/>
      <c r="H477" s="1"/>
    </row>
    <row r="478" spans="1:9" s="178" customFormat="1">
      <c r="A478" s="178" t="s">
        <v>1667</v>
      </c>
      <c r="B478" s="1"/>
      <c r="C478" s="1"/>
      <c r="D478" s="125"/>
      <c r="E478" s="1"/>
      <c r="F478" s="1"/>
      <c r="G478" s="1"/>
      <c r="H478" s="1"/>
    </row>
    <row r="479" spans="1:9" s="178" customFormat="1">
      <c r="C479" s="1" t="s">
        <v>667</v>
      </c>
      <c r="D479" s="125"/>
    </row>
    <row r="480" spans="1:9">
      <c r="B480" s="177" t="s">
        <v>1674</v>
      </c>
      <c r="D480"/>
    </row>
    <row r="481" spans="1:8">
      <c r="C481" s="1" t="s">
        <v>261</v>
      </c>
      <c r="D481" s="125"/>
    </row>
    <row r="482" spans="1:8">
      <c r="C482" s="1" t="s">
        <v>262</v>
      </c>
      <c r="D482" s="125"/>
    </row>
    <row r="483" spans="1:8">
      <c r="C483" s="1" t="s">
        <v>263</v>
      </c>
      <c r="D483" s="125"/>
    </row>
    <row r="484" spans="1:8">
      <c r="C484" s="1" t="s">
        <v>264</v>
      </c>
    </row>
    <row r="485" spans="1:8">
      <c r="A485" s="2" t="s">
        <v>736</v>
      </c>
    </row>
    <row r="486" spans="1:8">
      <c r="B486" s="177" t="s">
        <v>1143</v>
      </c>
    </row>
    <row r="487" spans="1:8" s="178" customFormat="1">
      <c r="A487" s="1"/>
      <c r="B487" s="2"/>
      <c r="C487" s="23" t="s">
        <v>265</v>
      </c>
      <c r="D487" s="36" t="s">
        <v>86</v>
      </c>
      <c r="E487" s="34">
        <v>4</v>
      </c>
      <c r="F487" s="1" t="s">
        <v>267</v>
      </c>
      <c r="G487" s="1"/>
      <c r="H487" s="1"/>
    </row>
    <row r="488" spans="1:8">
      <c r="B488" s="2"/>
      <c r="C488" s="23" t="s">
        <v>266</v>
      </c>
      <c r="D488" s="36" t="s">
        <v>86</v>
      </c>
      <c r="E488" s="34">
        <v>15</v>
      </c>
      <c r="F488" s="1" t="s">
        <v>267</v>
      </c>
    </row>
    <row r="489" spans="1:8">
      <c r="C489" s="23" t="s">
        <v>1675</v>
      </c>
      <c r="D489" s="322"/>
      <c r="E489" s="34">
        <v>10</v>
      </c>
      <c r="F489" s="1" t="s">
        <v>267</v>
      </c>
    </row>
    <row r="490" spans="1:8">
      <c r="A490" s="178"/>
      <c r="B490" s="178"/>
      <c r="C490" s="23" t="s">
        <v>268</v>
      </c>
      <c r="D490" s="36" t="s">
        <v>86</v>
      </c>
      <c r="E490" s="35" t="s">
        <v>269</v>
      </c>
      <c r="F490" s="23" t="s">
        <v>267</v>
      </c>
      <c r="G490" s="178"/>
      <c r="H490" s="178"/>
    </row>
    <row r="491" spans="1:8">
      <c r="A491" s="23"/>
      <c r="B491" s="177" t="s">
        <v>3894</v>
      </c>
      <c r="C491" s="178"/>
      <c r="D491" s="178"/>
      <c r="E491" s="178"/>
      <c r="F491" s="178"/>
      <c r="G491" s="178"/>
    </row>
    <row r="492" spans="1:8">
      <c r="B492" s="177" t="s">
        <v>3895</v>
      </c>
      <c r="C492" s="33"/>
      <c r="D492" s="178"/>
      <c r="E492" s="178"/>
      <c r="F492" s="178"/>
      <c r="G492" s="178"/>
    </row>
    <row r="493" spans="1:8">
      <c r="B493" s="177" t="s">
        <v>1144</v>
      </c>
      <c r="C493" s="178"/>
      <c r="D493" s="178"/>
      <c r="E493" s="178"/>
      <c r="F493" s="178"/>
      <c r="G493" s="178"/>
    </row>
    <row r="494" spans="1:8">
      <c r="C494" s="178" t="s">
        <v>1676</v>
      </c>
    </row>
    <row r="495" spans="1:8">
      <c r="A495" s="178" t="s">
        <v>1677</v>
      </c>
    </row>
    <row r="496" spans="1:8">
      <c r="A496" s="178" t="s">
        <v>1679</v>
      </c>
    </row>
    <row r="497" spans="1:1">
      <c r="A497" s="178" t="s">
        <v>1678</v>
      </c>
    </row>
  </sheetData>
  <mergeCells count="101">
    <mergeCell ref="I446:J446"/>
    <mergeCell ref="K446:L446"/>
    <mergeCell ref="G426:H426"/>
    <mergeCell ref="A438:D439"/>
    <mergeCell ref="C440:D440"/>
    <mergeCell ref="C441:D441"/>
    <mergeCell ref="A448:D449"/>
    <mergeCell ref="E448:F448"/>
    <mergeCell ref="G448:H448"/>
    <mergeCell ref="A417:D418"/>
    <mergeCell ref="C419:D419"/>
    <mergeCell ref="C420:D420"/>
    <mergeCell ref="A426:D427"/>
    <mergeCell ref="E426:F426"/>
    <mergeCell ref="G384:H384"/>
    <mergeCell ref="A395:D396"/>
    <mergeCell ref="C397:D397"/>
    <mergeCell ref="C398:D398"/>
    <mergeCell ref="A405:D406"/>
    <mergeCell ref="E405:F405"/>
    <mergeCell ref="G405:H405"/>
    <mergeCell ref="A373:D374"/>
    <mergeCell ref="C375:D375"/>
    <mergeCell ref="C376:D376"/>
    <mergeCell ref="A384:D385"/>
    <mergeCell ref="E384:F384"/>
    <mergeCell ref="G341:H341"/>
    <mergeCell ref="A353:D354"/>
    <mergeCell ref="C355:D355"/>
    <mergeCell ref="C356:D356"/>
    <mergeCell ref="A362:D363"/>
    <mergeCell ref="E362:F362"/>
    <mergeCell ref="G362:H362"/>
    <mergeCell ref="A331:D332"/>
    <mergeCell ref="C333:D333"/>
    <mergeCell ref="C334:D334"/>
    <mergeCell ref="A341:D342"/>
    <mergeCell ref="E341:F341"/>
    <mergeCell ref="G298:H298"/>
    <mergeCell ref="A311:D312"/>
    <mergeCell ref="C313:D313"/>
    <mergeCell ref="C314:D314"/>
    <mergeCell ref="A320:D321"/>
    <mergeCell ref="E320:F320"/>
    <mergeCell ref="G320:H320"/>
    <mergeCell ref="A289:D290"/>
    <mergeCell ref="C291:D291"/>
    <mergeCell ref="C292:D292"/>
    <mergeCell ref="A298:D299"/>
    <mergeCell ref="E298:F298"/>
    <mergeCell ref="G256:H256"/>
    <mergeCell ref="A268:D269"/>
    <mergeCell ref="C270:D270"/>
    <mergeCell ref="C271:D271"/>
    <mergeCell ref="A277:D278"/>
    <mergeCell ref="E277:F277"/>
    <mergeCell ref="G277:H277"/>
    <mergeCell ref="A247:D248"/>
    <mergeCell ref="C249:D249"/>
    <mergeCell ref="C250:D250"/>
    <mergeCell ref="A256:D257"/>
    <mergeCell ref="E256:F256"/>
    <mergeCell ref="G234:H234"/>
    <mergeCell ref="A225:D226"/>
    <mergeCell ref="C227:D227"/>
    <mergeCell ref="C228:D228"/>
    <mergeCell ref="A234:D235"/>
    <mergeCell ref="E234:F234"/>
    <mergeCell ref="C208:D208"/>
    <mergeCell ref="A214:D215"/>
    <mergeCell ref="E214:F214"/>
    <mergeCell ref="G214:H214"/>
    <mergeCell ref="A205:D206"/>
    <mergeCell ref="C207:D207"/>
    <mergeCell ref="A192:D193"/>
    <mergeCell ref="E192:F192"/>
    <mergeCell ref="G192:H192"/>
    <mergeCell ref="A183:D184"/>
    <mergeCell ref="C185:D185"/>
    <mergeCell ref="C186:D186"/>
    <mergeCell ref="E151:F151"/>
    <mergeCell ref="G151:H151"/>
    <mergeCell ref="A151:D152"/>
    <mergeCell ref="A171:D172"/>
    <mergeCell ref="E171:F171"/>
    <mergeCell ref="G171:H171"/>
    <mergeCell ref="C144:D144"/>
    <mergeCell ref="A162:D163"/>
    <mergeCell ref="C164:D164"/>
    <mergeCell ref="C165:D165"/>
    <mergeCell ref="A1:H1"/>
    <mergeCell ref="A2:H2"/>
    <mergeCell ref="A141:D142"/>
    <mergeCell ref="C143:D143"/>
    <mergeCell ref="C75:D75"/>
    <mergeCell ref="F55:H55"/>
    <mergeCell ref="C55:D56"/>
    <mergeCell ref="E55:E56"/>
    <mergeCell ref="C64:D65"/>
    <mergeCell ref="E64:E65"/>
    <mergeCell ref="F64:H64"/>
  </mergeCells>
  <pageMargins left="0.51181102362204722" right="0.19685039370078741" top="0.78740157480314965" bottom="0.19685039370078741" header="0.31496062992125984" footer="0.31496062992125984"/>
  <pageSetup paperSize="9" orientation="portrait" horizontalDpi="4294967293" r:id="rId1"/>
  <headerFooter differentFirst="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9"/>
  <sheetViews>
    <sheetView topLeftCell="A79" zoomScale="140" zoomScaleNormal="140" workbookViewId="0">
      <selection activeCell="H211" sqref="H211"/>
    </sheetView>
  </sheetViews>
  <sheetFormatPr defaultColWidth="9" defaultRowHeight="21.95" customHeight="1"/>
  <cols>
    <col min="1" max="1" width="4.42578125" style="1" customWidth="1"/>
    <col min="2" max="2" width="4.85546875" style="1" customWidth="1"/>
    <col min="3" max="3" width="4.85546875" style="23" customWidth="1"/>
    <col min="4" max="4" width="9.28515625" style="1" customWidth="1"/>
    <col min="5" max="9" width="9" style="1"/>
    <col min="10" max="10" width="9.28515625" style="1" customWidth="1"/>
    <col min="11" max="11" width="5.85546875" style="1" customWidth="1"/>
    <col min="12" max="12" width="4.7109375" style="1" customWidth="1"/>
    <col min="13" max="13" width="4.5703125" style="1" customWidth="1"/>
    <col min="14" max="22" width="9" style="1"/>
    <col min="23" max="23" width="4.42578125" style="1" customWidth="1"/>
    <col min="24" max="24" width="3.85546875" style="1" customWidth="1"/>
    <col min="25" max="25" width="3.7109375" style="1" customWidth="1"/>
    <col min="26" max="26" width="3.85546875" style="1" customWidth="1"/>
    <col min="27" max="27" width="4" style="1" customWidth="1"/>
    <col min="28" max="28" width="4.42578125" style="1" customWidth="1"/>
    <col min="29" max="30" width="9" style="1"/>
    <col min="31" max="31" width="10.42578125" style="1" customWidth="1"/>
    <col min="32" max="35" width="9" style="1"/>
    <col min="36" max="37" width="4.28515625" style="1" customWidth="1"/>
    <col min="38" max="38" width="4" style="1" customWidth="1"/>
    <col min="39" max="39" width="4.28515625" style="1" customWidth="1"/>
    <col min="40" max="16384" width="9" style="1"/>
  </cols>
  <sheetData>
    <row r="1" spans="1:43" ht="27.75" customHeight="1">
      <c r="A1" s="1806" t="s">
        <v>85</v>
      </c>
      <c r="B1" s="1806"/>
      <c r="C1" s="1806"/>
      <c r="D1" s="1806"/>
      <c r="E1" s="1806"/>
      <c r="F1" s="1806"/>
      <c r="G1" s="1806"/>
      <c r="H1" s="1806"/>
      <c r="I1" s="1806"/>
      <c r="J1" s="1806"/>
      <c r="K1" s="1806"/>
      <c r="L1" s="335"/>
      <c r="Z1" s="2" t="s">
        <v>103</v>
      </c>
      <c r="AA1" s="2"/>
      <c r="AL1" s="2" t="s">
        <v>216</v>
      </c>
    </row>
    <row r="2" spans="1:43" ht="30" customHeight="1">
      <c r="A2" s="1806" t="s">
        <v>92</v>
      </c>
      <c r="B2" s="1806"/>
      <c r="C2" s="1806"/>
      <c r="D2" s="1806"/>
      <c r="E2" s="1806"/>
      <c r="F2" s="1806"/>
      <c r="G2" s="1806"/>
      <c r="H2" s="1806"/>
      <c r="I2" s="1806"/>
      <c r="J2" s="1806"/>
      <c r="K2" s="1806"/>
      <c r="L2" s="335"/>
      <c r="Z2" s="2"/>
      <c r="AA2" s="21" t="s">
        <v>187</v>
      </c>
      <c r="AM2" s="2" t="s">
        <v>217</v>
      </c>
    </row>
    <row r="3" spans="1:43" s="178" customFormat="1" ht="12" customHeight="1">
      <c r="A3" s="391"/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O3" s="1822"/>
      <c r="P3" s="1822"/>
      <c r="Q3" s="1822"/>
      <c r="R3" s="1822"/>
      <c r="S3" s="1822"/>
      <c r="T3" s="1822"/>
      <c r="Z3" s="177"/>
      <c r="AA3" s="21"/>
      <c r="AM3" s="177"/>
    </row>
    <row r="4" spans="1:43" ht="21.95" customHeight="1">
      <c r="A4" s="177" t="s">
        <v>2635</v>
      </c>
      <c r="B4" s="2"/>
      <c r="C4" s="21"/>
      <c r="O4"/>
      <c r="P4" s="418" t="s">
        <v>1494</v>
      </c>
      <c r="AA4" s="1" t="s">
        <v>204</v>
      </c>
      <c r="AN4" s="2" t="s">
        <v>218</v>
      </c>
      <c r="AO4"/>
      <c r="AP4"/>
      <c r="AQ4"/>
    </row>
    <row r="5" spans="1:43" s="178" customFormat="1" ht="21.95" customHeight="1">
      <c r="A5" s="177"/>
      <c r="B5" s="799" t="s">
        <v>2636</v>
      </c>
      <c r="C5" s="21"/>
      <c r="O5" s="176"/>
      <c r="P5" s="418"/>
      <c r="AN5" s="177"/>
      <c r="AO5" s="176"/>
      <c r="AP5" s="176"/>
      <c r="AQ5" s="176"/>
    </row>
    <row r="6" spans="1:43" s="178" customFormat="1" ht="21.95" customHeight="1">
      <c r="A6" s="177"/>
      <c r="B6" s="1823" t="s">
        <v>1699</v>
      </c>
      <c r="C6" s="1823"/>
      <c r="D6" s="1823"/>
      <c r="E6" s="1823"/>
      <c r="F6" s="1823"/>
      <c r="G6" s="1823"/>
      <c r="H6" s="1823"/>
      <c r="I6" s="1823"/>
      <c r="J6" s="1823"/>
      <c r="K6" s="1823"/>
      <c r="N6" s="411"/>
      <c r="AN6" s="177"/>
      <c r="AO6" s="176"/>
      <c r="AP6" s="176"/>
      <c r="AQ6" s="176"/>
    </row>
    <row r="7" spans="1:43" s="178" customFormat="1" ht="21.95" customHeight="1">
      <c r="A7" s="73" t="s">
        <v>1390</v>
      </c>
      <c r="B7" s="177"/>
      <c r="C7" s="21"/>
      <c r="N7" s="411"/>
      <c r="AN7" s="177"/>
      <c r="AO7" s="176"/>
      <c r="AP7" s="176"/>
      <c r="AQ7" s="176"/>
    </row>
    <row r="8" spans="1:43" s="178" customFormat="1" ht="21.95" customHeight="1">
      <c r="A8" s="178" t="s">
        <v>1391</v>
      </c>
      <c r="B8" s="177"/>
      <c r="C8" s="21"/>
      <c r="N8" s="411"/>
      <c r="AN8" s="177"/>
      <c r="AO8" s="176"/>
      <c r="AP8" s="176"/>
      <c r="AQ8" s="176"/>
    </row>
    <row r="9" spans="1:43" s="178" customFormat="1" ht="21.95" customHeight="1">
      <c r="A9" s="178" t="s">
        <v>1392</v>
      </c>
      <c r="B9" s="177"/>
      <c r="C9" s="21"/>
      <c r="N9" s="411"/>
      <c r="AN9" s="177"/>
      <c r="AO9" s="176"/>
      <c r="AP9" s="176"/>
      <c r="AQ9" s="176"/>
    </row>
    <row r="10" spans="1:43" s="178" customFormat="1" ht="21.95" customHeight="1">
      <c r="B10" s="798" t="s">
        <v>2637</v>
      </c>
      <c r="C10" s="21"/>
      <c r="N10" s="411"/>
      <c r="AN10" s="177"/>
      <c r="AO10" s="176"/>
      <c r="AP10" s="176"/>
      <c r="AQ10" s="176"/>
    </row>
    <row r="11" spans="1:43" s="178" customFormat="1" ht="21.95" customHeight="1">
      <c r="B11" s="1824" t="s">
        <v>1684</v>
      </c>
      <c r="C11" s="1824"/>
      <c r="D11" s="1824"/>
      <c r="E11" s="1824"/>
      <c r="F11" s="1824"/>
      <c r="G11" s="1824"/>
      <c r="H11" s="1824"/>
      <c r="I11" s="1824"/>
      <c r="J11" s="1824"/>
      <c r="K11" s="1824"/>
      <c r="N11" s="411"/>
      <c r="AN11" s="177"/>
      <c r="AO11" s="176"/>
      <c r="AP11" s="176"/>
      <c r="AQ11" s="176"/>
    </row>
    <row r="12" spans="1:43" s="178" customFormat="1" ht="21.95" customHeight="1">
      <c r="A12" s="73" t="s">
        <v>1683</v>
      </c>
      <c r="B12" s="177"/>
      <c r="C12" s="21"/>
      <c r="N12" s="411"/>
      <c r="AN12" s="177"/>
      <c r="AO12" s="176"/>
      <c r="AP12" s="176"/>
      <c r="AQ12" s="176"/>
    </row>
    <row r="13" spans="1:43" s="178" customFormat="1" ht="21.95" customHeight="1">
      <c r="A13" s="73" t="s">
        <v>1700</v>
      </c>
      <c r="B13" s="177"/>
      <c r="C13" s="21"/>
      <c r="N13" s="411"/>
      <c r="AN13" s="177"/>
      <c r="AO13" s="176"/>
      <c r="AP13" s="176"/>
      <c r="AQ13" s="176"/>
    </row>
    <row r="14" spans="1:43" s="178" customFormat="1" ht="21.95" customHeight="1">
      <c r="A14" s="73" t="s">
        <v>1680</v>
      </c>
      <c r="B14" s="177"/>
      <c r="C14" s="21"/>
      <c r="N14" s="411"/>
      <c r="AN14" s="177"/>
      <c r="AO14" s="176"/>
      <c r="AP14" s="176"/>
      <c r="AQ14" s="176"/>
    </row>
    <row r="15" spans="1:43" s="178" customFormat="1" ht="21.95" customHeight="1">
      <c r="A15" s="73" t="s">
        <v>1685</v>
      </c>
      <c r="B15" s="177"/>
      <c r="C15" s="21"/>
      <c r="N15" s="411"/>
      <c r="AN15" s="177"/>
      <c r="AO15" s="176"/>
      <c r="AP15" s="176"/>
      <c r="AQ15" s="176"/>
    </row>
    <row r="16" spans="1:43" s="178" customFormat="1" ht="21.95" customHeight="1">
      <c r="A16" s="178" t="s">
        <v>1681</v>
      </c>
      <c r="B16" s="177"/>
      <c r="C16" s="21"/>
      <c r="N16" s="411"/>
      <c r="AN16" s="177"/>
      <c r="AO16" s="176"/>
      <c r="AP16" s="176"/>
      <c r="AQ16" s="176"/>
    </row>
    <row r="17" spans="1:43" s="178" customFormat="1" ht="21.95" customHeight="1">
      <c r="A17" s="456" t="s">
        <v>1697</v>
      </c>
      <c r="B17" s="177"/>
      <c r="C17" s="21"/>
      <c r="N17" s="411"/>
      <c r="AN17" s="177"/>
      <c r="AO17" s="176"/>
      <c r="AP17" s="176"/>
      <c r="AQ17" s="176"/>
    </row>
    <row r="18" spans="1:43" s="178" customFormat="1" ht="21.95" customHeight="1">
      <c r="A18" s="416" t="s">
        <v>1682</v>
      </c>
      <c r="B18" s="177"/>
      <c r="C18" s="21"/>
      <c r="N18" s="411"/>
      <c r="AN18" s="177"/>
      <c r="AO18" s="176"/>
      <c r="AP18" s="176"/>
      <c r="AQ18" s="176"/>
    </row>
    <row r="19" spans="1:43" s="178" customFormat="1" ht="21.95" customHeight="1">
      <c r="B19" s="1824" t="s">
        <v>1686</v>
      </c>
      <c r="C19" s="1824"/>
      <c r="D19" s="1824"/>
      <c r="E19" s="1824"/>
      <c r="F19" s="1824"/>
      <c r="G19" s="1824"/>
      <c r="H19" s="1824"/>
      <c r="I19" s="1824"/>
      <c r="J19" s="1824"/>
      <c r="K19" s="1824"/>
      <c r="N19" s="411"/>
      <c r="AN19" s="177"/>
      <c r="AO19" s="176"/>
      <c r="AP19" s="176"/>
      <c r="AQ19" s="176"/>
    </row>
    <row r="20" spans="1:43" s="178" customFormat="1" ht="21.95" customHeight="1">
      <c r="A20" s="73" t="s">
        <v>1687</v>
      </c>
      <c r="B20" s="177"/>
      <c r="C20" s="21"/>
      <c r="N20" s="411"/>
      <c r="AN20" s="177"/>
      <c r="AO20" s="176"/>
      <c r="AP20" s="176"/>
      <c r="AQ20" s="176"/>
    </row>
    <row r="21" spans="1:43" s="178" customFormat="1" ht="21.95" customHeight="1">
      <c r="A21" s="73" t="s">
        <v>1701</v>
      </c>
      <c r="B21" s="177"/>
      <c r="C21" s="21"/>
      <c r="N21" s="411"/>
      <c r="AN21" s="177"/>
      <c r="AO21" s="176"/>
      <c r="AP21" s="176"/>
      <c r="AQ21" s="176"/>
    </row>
    <row r="22" spans="1:43" s="178" customFormat="1" ht="21.95" customHeight="1">
      <c r="A22" s="73" t="s">
        <v>1702</v>
      </c>
      <c r="B22" s="177"/>
      <c r="C22" s="21"/>
      <c r="N22" s="411"/>
      <c r="AN22" s="177"/>
      <c r="AO22" s="176"/>
      <c r="AP22" s="176"/>
      <c r="AQ22" s="176"/>
    </row>
    <row r="23" spans="1:43" s="178" customFormat="1" ht="21.95" customHeight="1">
      <c r="A23" s="73" t="s">
        <v>1688</v>
      </c>
      <c r="B23" s="177"/>
      <c r="C23" s="21"/>
      <c r="N23" s="411"/>
      <c r="AN23" s="177"/>
      <c r="AO23" s="176"/>
      <c r="AP23" s="176"/>
      <c r="AQ23" s="176"/>
    </row>
    <row r="24" spans="1:43" s="178" customFormat="1" ht="21.95" customHeight="1">
      <c r="A24" s="73" t="s">
        <v>1689</v>
      </c>
      <c r="B24" s="177"/>
      <c r="C24" s="21"/>
      <c r="N24" s="411"/>
      <c r="AN24" s="177"/>
      <c r="AO24" s="176"/>
      <c r="AP24" s="176"/>
      <c r="AQ24" s="176"/>
    </row>
    <row r="25" spans="1:43" s="178" customFormat="1" ht="21.95" customHeight="1">
      <c r="A25" s="73" t="s">
        <v>1698</v>
      </c>
      <c r="B25" s="177"/>
      <c r="C25" s="21"/>
      <c r="N25" s="411"/>
      <c r="AN25" s="177"/>
      <c r="AO25" s="176"/>
      <c r="AP25" s="176"/>
      <c r="AQ25" s="176"/>
    </row>
    <row r="26" spans="1:43" s="178" customFormat="1" ht="21.95" customHeight="1">
      <c r="A26" s="73" t="s">
        <v>1690</v>
      </c>
      <c r="B26" s="177"/>
      <c r="C26" s="21"/>
      <c r="N26" s="411"/>
      <c r="AN26" s="177"/>
      <c r="AO26" s="176"/>
      <c r="AP26" s="176"/>
      <c r="AQ26" s="176"/>
    </row>
    <row r="27" spans="1:43" s="178" customFormat="1" ht="21.95" customHeight="1">
      <c r="A27" s="73" t="s">
        <v>1691</v>
      </c>
      <c r="B27" s="177"/>
      <c r="C27" s="21"/>
      <c r="N27" s="411"/>
      <c r="AN27" s="177"/>
      <c r="AO27" s="176"/>
      <c r="AP27" s="176"/>
      <c r="AQ27" s="176"/>
    </row>
    <row r="28" spans="1:43" s="178" customFormat="1" ht="21.95" customHeight="1">
      <c r="A28" s="73" t="s">
        <v>1692</v>
      </c>
      <c r="B28" s="177"/>
      <c r="C28" s="21"/>
      <c r="N28" s="411"/>
      <c r="AN28" s="177"/>
      <c r="AO28" s="176"/>
      <c r="AP28" s="176"/>
      <c r="AQ28" s="176"/>
    </row>
    <row r="29" spans="1:43" s="178" customFormat="1" ht="21.95" customHeight="1">
      <c r="A29" s="73" t="s">
        <v>1693</v>
      </c>
      <c r="B29" s="177"/>
      <c r="C29" s="21"/>
      <c r="N29" s="411"/>
      <c r="AN29" s="177"/>
      <c r="AO29" s="176"/>
      <c r="AP29" s="176"/>
      <c r="AQ29" s="176"/>
    </row>
    <row r="30" spans="1:43" s="178" customFormat="1" ht="21.95" customHeight="1">
      <c r="A30" s="178" t="s">
        <v>1694</v>
      </c>
      <c r="B30" s="177"/>
      <c r="C30" s="21"/>
      <c r="N30" s="411"/>
      <c r="AN30" s="177"/>
      <c r="AO30" s="176"/>
      <c r="AP30" s="176"/>
      <c r="AQ30" s="176"/>
    </row>
    <row r="31" spans="1:43" s="178" customFormat="1" ht="21.95" customHeight="1">
      <c r="A31" s="178" t="s">
        <v>1695</v>
      </c>
      <c r="B31" s="177"/>
      <c r="C31" s="21"/>
      <c r="N31" s="411"/>
      <c r="AN31" s="177"/>
      <c r="AO31" s="176"/>
      <c r="AP31" s="176"/>
      <c r="AQ31" s="176"/>
    </row>
    <row r="32" spans="1:43" s="178" customFormat="1" ht="21.95" customHeight="1">
      <c r="A32" s="178" t="s">
        <v>1696</v>
      </c>
      <c r="B32" s="177"/>
      <c r="C32" s="21"/>
      <c r="N32" s="411"/>
      <c r="AN32" s="177"/>
      <c r="AO32" s="176"/>
      <c r="AP32" s="176"/>
      <c r="AQ32" s="176"/>
    </row>
    <row r="33" spans="1:43" s="178" customFormat="1" ht="287.25" customHeight="1">
      <c r="B33" s="177"/>
      <c r="C33" s="21"/>
      <c r="N33" s="411"/>
      <c r="O33" s="178" t="s">
        <v>115</v>
      </c>
      <c r="AN33" s="177"/>
      <c r="AO33" s="176"/>
      <c r="AP33" s="176"/>
      <c r="AQ33" s="176"/>
    </row>
    <row r="34" spans="1:43" s="178" customFormat="1" ht="21.95" customHeight="1">
      <c r="B34" s="21" t="s">
        <v>1382</v>
      </c>
      <c r="C34" s="1"/>
      <c r="D34" s="22"/>
      <c r="E34" s="1"/>
      <c r="N34" s="411"/>
      <c r="AN34" s="177"/>
      <c r="AO34" s="176"/>
      <c r="AP34" s="176"/>
      <c r="AQ34" s="176"/>
    </row>
    <row r="35" spans="1:43" s="178" customFormat="1" ht="21.95" customHeight="1">
      <c r="A35" s="21"/>
      <c r="B35" s="178" t="s">
        <v>1381</v>
      </c>
      <c r="D35" s="22"/>
      <c r="N35" s="411"/>
      <c r="AN35" s="177"/>
      <c r="AO35" s="176"/>
      <c r="AP35" s="176"/>
      <c r="AQ35" s="176"/>
    </row>
    <row r="36" spans="1:43" s="178" customFormat="1" ht="300" customHeight="1">
      <c r="B36" s="177"/>
      <c r="C36" s="21"/>
      <c r="N36" s="411"/>
      <c r="AN36" s="177"/>
      <c r="AO36" s="176"/>
      <c r="AP36" s="176"/>
      <c r="AQ36" s="176"/>
    </row>
    <row r="37" spans="1:43" s="178" customFormat="1" ht="21.95" customHeight="1">
      <c r="B37" s="177" t="s">
        <v>1383</v>
      </c>
      <c r="D37" s="22"/>
      <c r="N37" s="411"/>
      <c r="AN37" s="177"/>
      <c r="AO37" s="176"/>
      <c r="AP37" s="176"/>
      <c r="AQ37" s="176"/>
    </row>
    <row r="38" spans="1:43" s="178" customFormat="1" ht="21.95" customHeight="1">
      <c r="A38" s="177"/>
      <c r="B38" s="412" t="s">
        <v>1393</v>
      </c>
      <c r="D38" s="22"/>
      <c r="N38" s="411"/>
      <c r="AN38" s="177"/>
      <c r="AO38" s="176"/>
      <c r="AP38" s="176"/>
      <c r="AQ38" s="176"/>
    </row>
    <row r="39" spans="1:43" s="178" customFormat="1" ht="21.95" customHeight="1">
      <c r="A39" s="73" t="s">
        <v>1569</v>
      </c>
      <c r="B39" s="21"/>
      <c r="D39" s="22"/>
      <c r="N39" s="411"/>
      <c r="AN39" s="177"/>
      <c r="AO39" s="176"/>
      <c r="AP39" s="176"/>
      <c r="AQ39" s="176"/>
    </row>
    <row r="40" spans="1:43" s="178" customFormat="1" ht="21.95" customHeight="1">
      <c r="A40" s="73" t="s">
        <v>1394</v>
      </c>
      <c r="B40" s="21"/>
      <c r="D40" s="22"/>
      <c r="N40" s="411"/>
      <c r="AN40" s="177"/>
      <c r="AO40" s="176"/>
      <c r="AP40" s="176"/>
      <c r="AQ40" s="176"/>
    </row>
    <row r="41" spans="1:43" s="178" customFormat="1" ht="21.95" customHeight="1">
      <c r="A41" s="73" t="s">
        <v>1703</v>
      </c>
      <c r="B41" s="21"/>
      <c r="D41" s="22"/>
      <c r="N41" s="411"/>
      <c r="AN41" s="177"/>
      <c r="AO41" s="176"/>
      <c r="AP41" s="176"/>
      <c r="AQ41" s="176"/>
    </row>
    <row r="42" spans="1:43" s="178" customFormat="1" ht="21.95" customHeight="1">
      <c r="A42" s="73" t="s">
        <v>1704</v>
      </c>
      <c r="B42" s="21"/>
      <c r="D42" s="22"/>
      <c r="N42" s="411"/>
      <c r="AN42" s="177"/>
      <c r="AO42" s="176"/>
      <c r="AP42" s="176"/>
      <c r="AQ42" s="176"/>
    </row>
    <row r="43" spans="1:43" s="178" customFormat="1" ht="21.95" customHeight="1">
      <c r="A43" s="73" t="s">
        <v>1395</v>
      </c>
      <c r="B43" s="21"/>
      <c r="D43" s="22"/>
      <c r="N43" s="411"/>
      <c r="AN43" s="177"/>
      <c r="AO43" s="176"/>
      <c r="AP43" s="176"/>
      <c r="AQ43" s="176"/>
    </row>
    <row r="44" spans="1:43" s="178" customFormat="1" ht="21.95" customHeight="1">
      <c r="A44" s="73" t="s">
        <v>1705</v>
      </c>
      <c r="B44" s="21"/>
      <c r="D44" s="22"/>
      <c r="N44" s="411"/>
      <c r="AN44" s="177"/>
      <c r="AO44" s="176"/>
      <c r="AP44" s="176"/>
      <c r="AQ44" s="176"/>
    </row>
    <row r="45" spans="1:43" s="178" customFormat="1" ht="21.95" customHeight="1">
      <c r="A45" s="1825" t="s">
        <v>1570</v>
      </c>
      <c r="B45" s="1825"/>
      <c r="C45" s="1825"/>
      <c r="D45" s="1825"/>
      <c r="E45" s="1825"/>
      <c r="F45" s="1825"/>
      <c r="G45" s="1825"/>
      <c r="H45" s="1825"/>
      <c r="I45" s="1825"/>
      <c r="J45" s="1825"/>
      <c r="K45" s="1825"/>
      <c r="N45" s="411"/>
      <c r="AN45" s="177"/>
      <c r="AO45" s="176"/>
      <c r="AP45" s="176"/>
      <c r="AQ45" s="176"/>
    </row>
    <row r="46" spans="1:43" s="178" customFormat="1" ht="21.95" customHeight="1">
      <c r="A46" s="178" t="s">
        <v>1396</v>
      </c>
      <c r="B46" s="177"/>
      <c r="C46" s="21"/>
      <c r="N46" s="411"/>
      <c r="AN46" s="177"/>
      <c r="AO46" s="176"/>
      <c r="AP46" s="176"/>
      <c r="AQ46" s="176"/>
    </row>
    <row r="47" spans="1:43" s="178" customFormat="1" ht="21.95" customHeight="1">
      <c r="A47" s="177"/>
      <c r="B47" s="21" t="s">
        <v>1384</v>
      </c>
      <c r="N47" s="411"/>
      <c r="AN47" s="177"/>
      <c r="AO47" s="176"/>
      <c r="AP47" s="176"/>
      <c r="AQ47" s="176"/>
    </row>
    <row r="48" spans="1:43" ht="21.95" customHeight="1">
      <c r="B48" s="23" t="s">
        <v>335</v>
      </c>
      <c r="C48" s="1"/>
      <c r="X48" s="1" t="s">
        <v>98</v>
      </c>
      <c r="AN48" s="1" t="s">
        <v>219</v>
      </c>
      <c r="AO48"/>
      <c r="AP48"/>
    </row>
    <row r="49" spans="2:46" ht="21.95" customHeight="1">
      <c r="B49" s="23"/>
      <c r="C49" s="1" t="s">
        <v>336</v>
      </c>
      <c r="AO49"/>
      <c r="AP49"/>
    </row>
    <row r="50" spans="2:46" ht="21.95" customHeight="1">
      <c r="B50" s="23" t="s">
        <v>333</v>
      </c>
      <c r="C50" s="1"/>
      <c r="AA50" s="1" t="s">
        <v>205</v>
      </c>
      <c r="AN50" s="1" t="s">
        <v>220</v>
      </c>
      <c r="AO50"/>
      <c r="AP50"/>
    </row>
    <row r="51" spans="2:46" ht="21.95" customHeight="1">
      <c r="B51" s="23"/>
      <c r="C51" s="1" t="s">
        <v>334</v>
      </c>
      <c r="X51" s="1" t="s">
        <v>99</v>
      </c>
      <c r="AM51" s="2" t="s">
        <v>221</v>
      </c>
      <c r="AN51" s="23"/>
      <c r="AO51" s="23"/>
      <c r="AP51" s="23"/>
      <c r="AQ51" s="23"/>
    </row>
    <row r="52" spans="2:46" ht="21.95" customHeight="1">
      <c r="B52" s="23" t="s">
        <v>337</v>
      </c>
      <c r="C52" s="1"/>
      <c r="AA52" s="1" t="s">
        <v>206</v>
      </c>
      <c r="AN52" s="2" t="s">
        <v>218</v>
      </c>
    </row>
    <row r="53" spans="2:46" ht="21.95" customHeight="1">
      <c r="B53" s="23"/>
      <c r="C53" s="1" t="s">
        <v>338</v>
      </c>
      <c r="X53" s="1" t="s">
        <v>100</v>
      </c>
      <c r="AM53" s="23"/>
      <c r="AN53" s="1" t="s">
        <v>222</v>
      </c>
      <c r="AO53"/>
      <c r="AP53"/>
      <c r="AQ53"/>
    </row>
    <row r="54" spans="2:46" ht="21.95" customHeight="1">
      <c r="B54" s="23" t="s">
        <v>1397</v>
      </c>
      <c r="C54" s="1"/>
      <c r="AA54" s="1" t="s">
        <v>207</v>
      </c>
      <c r="AM54" s="23"/>
      <c r="AN54" s="1" t="s">
        <v>223</v>
      </c>
      <c r="AO54"/>
      <c r="AP54"/>
    </row>
    <row r="55" spans="2:46" ht="21.95" customHeight="1">
      <c r="B55" s="23"/>
      <c r="C55" s="178" t="s">
        <v>1398</v>
      </c>
      <c r="X55" s="1" t="s">
        <v>101</v>
      </c>
      <c r="AM55" s="23"/>
      <c r="AN55" s="1" t="s">
        <v>224</v>
      </c>
      <c r="AO55"/>
      <c r="AP55"/>
    </row>
    <row r="56" spans="2:46" ht="21.95" customHeight="1">
      <c r="B56" s="23" t="s">
        <v>339</v>
      </c>
      <c r="C56" s="1"/>
      <c r="X56" s="1" t="s">
        <v>102</v>
      </c>
      <c r="AM56" s="23"/>
      <c r="AN56" s="1" t="s">
        <v>225</v>
      </c>
      <c r="AO56"/>
      <c r="AP56"/>
      <c r="AQ56"/>
    </row>
    <row r="57" spans="2:46" ht="21.95" customHeight="1">
      <c r="B57" s="23"/>
      <c r="C57" s="1" t="s">
        <v>340</v>
      </c>
      <c r="AA57" s="21" t="s">
        <v>188</v>
      </c>
      <c r="AM57" s="23"/>
      <c r="AN57" s="1" t="s">
        <v>226</v>
      </c>
      <c r="AO57"/>
      <c r="AP57"/>
    </row>
    <row r="58" spans="2:46" ht="21.95" customHeight="1">
      <c r="B58" s="23" t="s">
        <v>1399</v>
      </c>
      <c r="C58" s="1"/>
      <c r="AB58" s="21" t="s">
        <v>208</v>
      </c>
      <c r="AM58" s="2" t="s">
        <v>227</v>
      </c>
      <c r="AN58" s="23"/>
      <c r="AO58" s="23"/>
      <c r="AP58" s="23"/>
      <c r="AQ58" s="23"/>
    </row>
    <row r="59" spans="2:46" ht="21.95" customHeight="1">
      <c r="B59" s="23"/>
      <c r="C59" s="178" t="s">
        <v>1400</v>
      </c>
      <c r="AB59" s="23" t="s">
        <v>104</v>
      </c>
      <c r="AM59" s="23"/>
      <c r="AN59" s="2" t="s">
        <v>218</v>
      </c>
      <c r="AO59" s="23"/>
      <c r="AP59" s="23"/>
      <c r="AQ59" s="23"/>
    </row>
    <row r="60" spans="2:46" ht="21.95" customHeight="1">
      <c r="B60" s="23" t="s">
        <v>341</v>
      </c>
      <c r="C60" s="1"/>
      <c r="AB60" s="21" t="s">
        <v>209</v>
      </c>
      <c r="AM60" s="23"/>
      <c r="AN60" s="1" t="s">
        <v>228</v>
      </c>
      <c r="AO60"/>
      <c r="AP60"/>
      <c r="AQ60"/>
    </row>
    <row r="61" spans="2:46" ht="21.95" customHeight="1">
      <c r="B61" s="21" t="s">
        <v>1385</v>
      </c>
      <c r="C61" s="1"/>
      <c r="AB61" s="1" t="s">
        <v>105</v>
      </c>
      <c r="AM61" s="23"/>
      <c r="AN61" s="1" t="s">
        <v>229</v>
      </c>
      <c r="AO61"/>
      <c r="AP61"/>
    </row>
    <row r="62" spans="2:46" ht="21.95" customHeight="1">
      <c r="B62" s="23" t="s">
        <v>342</v>
      </c>
      <c r="C62" s="1"/>
      <c r="X62" s="1" t="s">
        <v>106</v>
      </c>
      <c r="AM62" s="23"/>
      <c r="AN62" s="1823" t="s">
        <v>230</v>
      </c>
      <c r="AO62" s="1823"/>
      <c r="AP62" s="1823"/>
      <c r="AQ62" s="1823"/>
      <c r="AR62" s="1823"/>
      <c r="AS62" s="1823"/>
      <c r="AT62" s="1823"/>
    </row>
    <row r="63" spans="2:46" ht="21.95" customHeight="1">
      <c r="B63" s="23" t="s">
        <v>1401</v>
      </c>
      <c r="C63" s="1"/>
      <c r="X63" s="1" t="s">
        <v>107</v>
      </c>
      <c r="AM63" s="23"/>
      <c r="AN63" s="1" t="s">
        <v>231</v>
      </c>
      <c r="AO63"/>
      <c r="AP63"/>
    </row>
    <row r="64" spans="2:46" ht="21.95" customHeight="1">
      <c r="B64" s="23"/>
      <c r="C64" s="178" t="s">
        <v>1402</v>
      </c>
      <c r="AB64" s="1" t="s">
        <v>108</v>
      </c>
      <c r="AM64" s="23"/>
      <c r="AN64" s="1" t="s">
        <v>232</v>
      </c>
      <c r="AO64"/>
      <c r="AP64"/>
    </row>
    <row r="65" spans="2:46" ht="21.95" customHeight="1">
      <c r="B65" s="23" t="s">
        <v>343</v>
      </c>
      <c r="C65" s="1" t="s">
        <v>345</v>
      </c>
      <c r="AB65" s="1" t="s">
        <v>109</v>
      </c>
      <c r="AM65" s="2" t="s">
        <v>233</v>
      </c>
      <c r="AN65" s="23"/>
      <c r="AO65" s="23"/>
      <c r="AP65" s="23"/>
      <c r="AQ65" s="23"/>
      <c r="AR65" s="23"/>
      <c r="AS65" s="23"/>
      <c r="AT65" s="23"/>
    </row>
    <row r="66" spans="2:46" ht="21.95" customHeight="1">
      <c r="B66" s="23"/>
      <c r="C66" s="1" t="s">
        <v>346</v>
      </c>
      <c r="X66" s="1" t="s">
        <v>110</v>
      </c>
      <c r="AM66" s="23"/>
      <c r="AN66" s="2" t="s">
        <v>218</v>
      </c>
      <c r="AO66" s="23"/>
      <c r="AP66" s="23"/>
      <c r="AQ66" s="23"/>
      <c r="AR66" s="23"/>
      <c r="AS66" s="23"/>
      <c r="AT66" s="23"/>
    </row>
    <row r="67" spans="2:46" ht="21.95" customHeight="1">
      <c r="B67" s="36" t="s">
        <v>344</v>
      </c>
      <c r="C67" s="178" t="s">
        <v>1403</v>
      </c>
      <c r="AB67" s="1" t="s">
        <v>111</v>
      </c>
      <c r="AM67" s="23"/>
      <c r="AN67" s="1" t="s">
        <v>234</v>
      </c>
      <c r="AO67"/>
      <c r="AP67"/>
      <c r="AQ67"/>
      <c r="AR67" s="23"/>
      <c r="AS67" s="23"/>
      <c r="AT67" s="23"/>
    </row>
    <row r="68" spans="2:46" ht="21.95" customHeight="1">
      <c r="B68" s="36"/>
      <c r="C68" s="178" t="s">
        <v>1404</v>
      </c>
      <c r="AB68" s="21" t="s">
        <v>210</v>
      </c>
      <c r="AM68" s="23"/>
      <c r="AN68" s="1" t="s">
        <v>235</v>
      </c>
      <c r="AO68"/>
      <c r="AP68"/>
      <c r="AR68" s="23"/>
      <c r="AS68" s="23"/>
      <c r="AT68" s="23"/>
    </row>
    <row r="69" spans="2:46" ht="21.95" customHeight="1">
      <c r="B69" s="36" t="s">
        <v>347</v>
      </c>
      <c r="C69" s="1" t="s">
        <v>366</v>
      </c>
      <c r="AB69" s="1" t="s">
        <v>112</v>
      </c>
      <c r="AM69" s="23"/>
      <c r="AN69" s="1" t="s">
        <v>236</v>
      </c>
      <c r="AO69"/>
      <c r="AP69"/>
      <c r="AR69" s="23"/>
      <c r="AS69" s="23"/>
      <c r="AT69" s="23"/>
    </row>
    <row r="70" spans="2:46" ht="21.95" customHeight="1">
      <c r="B70" s="23"/>
      <c r="C70" s="1" t="s">
        <v>367</v>
      </c>
      <c r="X70" s="1" t="s">
        <v>113</v>
      </c>
      <c r="AM70" s="2" t="s">
        <v>237</v>
      </c>
      <c r="AN70" s="23"/>
      <c r="AO70" s="23"/>
      <c r="AP70" s="23"/>
      <c r="AQ70" s="23"/>
      <c r="AR70" s="23"/>
      <c r="AS70" s="23"/>
      <c r="AT70" s="23"/>
    </row>
    <row r="71" spans="2:46" ht="21.95" customHeight="1">
      <c r="B71" s="36" t="s">
        <v>348</v>
      </c>
      <c r="C71" s="1" t="s">
        <v>368</v>
      </c>
      <c r="AB71" s="1" t="s">
        <v>114</v>
      </c>
      <c r="AM71" s="23"/>
      <c r="AN71" s="2" t="s">
        <v>218</v>
      </c>
      <c r="AO71" s="23"/>
      <c r="AP71" s="23"/>
      <c r="AQ71" s="23"/>
      <c r="AR71" s="23"/>
      <c r="AS71" s="23"/>
      <c r="AT71" s="23"/>
    </row>
    <row r="72" spans="2:46" ht="21.95" customHeight="1">
      <c r="B72" s="36"/>
      <c r="C72" s="1" t="s">
        <v>369</v>
      </c>
      <c r="AA72" s="21" t="s">
        <v>189</v>
      </c>
      <c r="AM72" s="23"/>
      <c r="AN72" s="1" t="s">
        <v>238</v>
      </c>
      <c r="AO72"/>
      <c r="AP72"/>
      <c r="AQ72"/>
      <c r="AR72" s="23"/>
      <c r="AS72" s="23"/>
      <c r="AT72" s="23"/>
    </row>
    <row r="73" spans="2:46" s="178" customFormat="1" ht="21.95" customHeight="1">
      <c r="B73" s="36"/>
      <c r="AA73" s="21"/>
      <c r="AM73" s="23"/>
      <c r="AO73" s="176"/>
      <c r="AP73" s="176"/>
      <c r="AQ73" s="176"/>
      <c r="AR73" s="23"/>
      <c r="AS73" s="23"/>
      <c r="AT73" s="23"/>
    </row>
    <row r="74" spans="2:46" s="178" customFormat="1" ht="21.95" customHeight="1">
      <c r="B74" s="36"/>
      <c r="AA74" s="21"/>
      <c r="AM74" s="23"/>
      <c r="AO74" s="176"/>
      <c r="AP74" s="176"/>
      <c r="AQ74" s="176"/>
      <c r="AR74" s="23"/>
      <c r="AS74" s="23"/>
      <c r="AT74" s="23"/>
    </row>
    <row r="75" spans="2:46" s="178" customFormat="1" ht="21.95" customHeight="1">
      <c r="B75" s="36"/>
      <c r="AA75" s="21"/>
      <c r="AM75" s="23"/>
      <c r="AO75" s="176"/>
      <c r="AP75" s="176"/>
      <c r="AQ75" s="176"/>
      <c r="AR75" s="23"/>
      <c r="AS75" s="23"/>
      <c r="AT75" s="23"/>
    </row>
    <row r="76" spans="2:46" ht="21.95" customHeight="1">
      <c r="B76" s="177" t="s">
        <v>1386</v>
      </c>
      <c r="C76" s="1"/>
      <c r="AB76" s="21" t="s">
        <v>211</v>
      </c>
      <c r="AM76" s="2" t="s">
        <v>239</v>
      </c>
      <c r="AN76" s="23"/>
      <c r="AO76" s="23"/>
      <c r="AP76" s="23"/>
      <c r="AQ76" s="23"/>
      <c r="AR76" s="23"/>
      <c r="AS76" s="23"/>
      <c r="AT76" s="23"/>
    </row>
    <row r="77" spans="2:46" ht="21.95" customHeight="1">
      <c r="B77" s="36" t="s">
        <v>350</v>
      </c>
      <c r="C77" s="1" t="s">
        <v>351</v>
      </c>
      <c r="AB77" s="23"/>
      <c r="AC77" s="1" t="s">
        <v>190</v>
      </c>
      <c r="AM77" s="23"/>
      <c r="AN77" s="2" t="s">
        <v>218</v>
      </c>
      <c r="AO77" s="23"/>
      <c r="AP77" s="23"/>
      <c r="AQ77" s="23"/>
      <c r="AR77" s="23"/>
      <c r="AS77" s="23"/>
      <c r="AT77" s="23"/>
    </row>
    <row r="78" spans="2:46" ht="21.95" customHeight="1">
      <c r="B78" s="36" t="s">
        <v>356</v>
      </c>
      <c r="C78" s="1" t="s">
        <v>352</v>
      </c>
      <c r="AB78" s="23"/>
      <c r="AC78" s="1" t="s">
        <v>191</v>
      </c>
      <c r="AM78" s="23"/>
      <c r="AN78" s="1" t="s">
        <v>240</v>
      </c>
      <c r="AO78"/>
      <c r="AP78"/>
      <c r="AQ78"/>
      <c r="AR78" s="23"/>
      <c r="AS78" s="23"/>
      <c r="AT78" s="23"/>
    </row>
    <row r="79" spans="2:46" ht="21.95" customHeight="1">
      <c r="B79" s="36" t="s">
        <v>357</v>
      </c>
      <c r="C79" s="1" t="s">
        <v>353</v>
      </c>
      <c r="AB79" s="23"/>
      <c r="AC79" s="1" t="s">
        <v>192</v>
      </c>
      <c r="AM79" s="23"/>
      <c r="AN79" s="1" t="s">
        <v>241</v>
      </c>
      <c r="AO79"/>
      <c r="AP79"/>
    </row>
    <row r="80" spans="2:46" ht="21.95" customHeight="1">
      <c r="B80" s="36" t="s">
        <v>344</v>
      </c>
      <c r="C80" s="1" t="s">
        <v>354</v>
      </c>
      <c r="AB80" s="21" t="s">
        <v>212</v>
      </c>
      <c r="AM80" s="23"/>
      <c r="AN80" s="1" t="s">
        <v>242</v>
      </c>
      <c r="AO80"/>
      <c r="AQ80"/>
    </row>
    <row r="81" spans="2:43" ht="21.95" customHeight="1">
      <c r="B81" s="36" t="s">
        <v>347</v>
      </c>
      <c r="C81" s="1" t="s">
        <v>355</v>
      </c>
      <c r="AC81" s="1" t="s">
        <v>193</v>
      </c>
      <c r="AM81" s="23"/>
      <c r="AN81" s="23"/>
      <c r="AO81" s="23"/>
      <c r="AP81" s="23"/>
      <c r="AQ81" s="23"/>
    </row>
    <row r="82" spans="2:43" ht="21.95" customHeight="1">
      <c r="B82" s="72" t="s">
        <v>1387</v>
      </c>
      <c r="C82" s="1"/>
      <c r="AC82" s="1" t="s">
        <v>195</v>
      </c>
      <c r="AM82" s="23"/>
      <c r="AN82" s="23"/>
      <c r="AO82" s="23"/>
      <c r="AP82" s="23"/>
      <c r="AQ82" s="23"/>
    </row>
    <row r="83" spans="2:43" ht="21.95" customHeight="1">
      <c r="B83" s="36" t="s">
        <v>350</v>
      </c>
      <c r="C83" s="1" t="s">
        <v>358</v>
      </c>
      <c r="AC83" s="1" t="s">
        <v>194</v>
      </c>
      <c r="AM83" s="23"/>
      <c r="AN83" s="23"/>
      <c r="AO83" s="23"/>
      <c r="AP83" s="23"/>
      <c r="AQ83" s="23"/>
    </row>
    <row r="84" spans="2:43" ht="21.95" customHeight="1">
      <c r="B84" s="36" t="s">
        <v>356</v>
      </c>
      <c r="C84" s="1" t="s">
        <v>359</v>
      </c>
      <c r="AC84" s="1" t="s">
        <v>196</v>
      </c>
      <c r="AM84" s="23"/>
      <c r="AN84" s="23"/>
      <c r="AO84" s="23"/>
      <c r="AP84" s="23"/>
      <c r="AQ84" s="23"/>
    </row>
    <row r="85" spans="2:43" ht="21.95" customHeight="1">
      <c r="B85" s="36" t="s">
        <v>357</v>
      </c>
      <c r="C85" s="1" t="s">
        <v>360</v>
      </c>
      <c r="AC85" s="1" t="s">
        <v>197</v>
      </c>
      <c r="AM85" s="23"/>
      <c r="AN85" s="23"/>
      <c r="AO85" s="23"/>
      <c r="AP85" s="23"/>
      <c r="AQ85" s="23"/>
    </row>
    <row r="86" spans="2:43" ht="21.95" customHeight="1">
      <c r="B86" s="36" t="s">
        <v>344</v>
      </c>
      <c r="C86" s="1" t="s">
        <v>361</v>
      </c>
      <c r="AC86" s="1" t="s">
        <v>198</v>
      </c>
      <c r="AM86" s="23"/>
      <c r="AN86" s="23"/>
      <c r="AO86" s="23"/>
      <c r="AP86" s="23"/>
      <c r="AQ86" s="23"/>
    </row>
    <row r="87" spans="2:43" ht="21.95" customHeight="1">
      <c r="B87" s="36" t="s">
        <v>347</v>
      </c>
      <c r="C87" s="1" t="s">
        <v>362</v>
      </c>
      <c r="AC87" s="1" t="s">
        <v>199</v>
      </c>
      <c r="AM87" s="23"/>
      <c r="AN87" s="23"/>
      <c r="AO87" s="23"/>
      <c r="AP87" s="23"/>
      <c r="AQ87" s="23"/>
    </row>
    <row r="88" spans="2:43" ht="21.95" customHeight="1">
      <c r="B88" s="177" t="s">
        <v>1388</v>
      </c>
      <c r="C88" s="1"/>
      <c r="AC88" s="1" t="s">
        <v>200</v>
      </c>
      <c r="AM88" s="23"/>
      <c r="AN88" s="23"/>
      <c r="AO88" s="23"/>
      <c r="AP88" s="23"/>
      <c r="AQ88" s="23"/>
    </row>
    <row r="89" spans="2:43" ht="21.95" customHeight="1">
      <c r="B89" s="36" t="s">
        <v>350</v>
      </c>
      <c r="C89" s="1" t="s">
        <v>409</v>
      </c>
      <c r="AB89" s="21" t="s">
        <v>213</v>
      </c>
      <c r="AM89" s="23"/>
      <c r="AN89" s="23"/>
      <c r="AO89" s="23"/>
      <c r="AP89" s="23"/>
      <c r="AQ89" s="23"/>
    </row>
    <row r="90" spans="2:43" ht="21.95" customHeight="1">
      <c r="B90" s="36" t="s">
        <v>356</v>
      </c>
      <c r="C90" s="73" t="s">
        <v>410</v>
      </c>
      <c r="AB90" s="23"/>
      <c r="AC90" s="1" t="s">
        <v>201</v>
      </c>
      <c r="AM90" s="23"/>
      <c r="AN90" s="23"/>
      <c r="AO90" s="23"/>
      <c r="AP90" s="23"/>
      <c r="AQ90" s="23"/>
    </row>
    <row r="91" spans="2:43" ht="21.95" customHeight="1">
      <c r="B91" s="23"/>
      <c r="C91" s="1" t="s">
        <v>365</v>
      </c>
      <c r="AB91" s="21" t="s">
        <v>214</v>
      </c>
      <c r="AM91" s="23"/>
      <c r="AN91" s="23"/>
      <c r="AO91" s="23"/>
      <c r="AP91" s="23"/>
      <c r="AQ91" s="23"/>
    </row>
    <row r="92" spans="2:43" ht="21.95" customHeight="1">
      <c r="B92" s="36" t="s">
        <v>357</v>
      </c>
      <c r="C92" s="73" t="s">
        <v>363</v>
      </c>
      <c r="AB92" s="23"/>
      <c r="AC92" s="1" t="s">
        <v>202</v>
      </c>
      <c r="AM92" s="23"/>
      <c r="AN92" s="23"/>
      <c r="AO92" s="23"/>
      <c r="AP92" s="23"/>
      <c r="AQ92" s="23"/>
    </row>
    <row r="93" spans="2:43" ht="21.95" customHeight="1">
      <c r="B93" s="36" t="s">
        <v>344</v>
      </c>
      <c r="C93" s="1" t="s">
        <v>411</v>
      </c>
      <c r="AB93" s="21" t="s">
        <v>215</v>
      </c>
    </row>
    <row r="94" spans="2:43" ht="21.95" customHeight="1">
      <c r="B94" s="36" t="s">
        <v>347</v>
      </c>
      <c r="C94" s="1" t="s">
        <v>412</v>
      </c>
      <c r="AB94" s="1" t="s">
        <v>115</v>
      </c>
      <c r="AC94" s="1" t="s">
        <v>203</v>
      </c>
    </row>
    <row r="95" spans="2:43" ht="21.95" customHeight="1">
      <c r="B95" s="36" t="s">
        <v>348</v>
      </c>
      <c r="C95" s="1" t="s">
        <v>364</v>
      </c>
    </row>
    <row r="96" spans="2:43" ht="21.95" customHeight="1">
      <c r="B96" s="177" t="s">
        <v>1389</v>
      </c>
      <c r="C96" s="1"/>
    </row>
    <row r="97" spans="1:11" ht="21.95" customHeight="1">
      <c r="B97" s="36" t="s">
        <v>350</v>
      </c>
      <c r="C97" s="1" t="s">
        <v>370</v>
      </c>
    </row>
    <row r="98" spans="1:11" ht="21.95" customHeight="1">
      <c r="B98" s="36" t="s">
        <v>356</v>
      </c>
      <c r="C98" s="1" t="s">
        <v>371</v>
      </c>
    </row>
    <row r="99" spans="1:11" ht="21.95" customHeight="1">
      <c r="B99" s="36" t="s">
        <v>357</v>
      </c>
      <c r="C99" s="1" t="s">
        <v>413</v>
      </c>
    </row>
    <row r="100" spans="1:11" ht="21.95" customHeight="1">
      <c r="B100" s="36" t="s">
        <v>344</v>
      </c>
      <c r="C100" s="1" t="s">
        <v>372</v>
      </c>
    </row>
    <row r="101" spans="1:11" ht="21.95" customHeight="1">
      <c r="B101" s="36" t="s">
        <v>347</v>
      </c>
      <c r="C101" s="1" t="s">
        <v>373</v>
      </c>
    </row>
    <row r="102" spans="1:11" ht="21.95" customHeight="1">
      <c r="B102" s="36" t="s">
        <v>348</v>
      </c>
      <c r="C102" s="1" t="s">
        <v>374</v>
      </c>
    </row>
    <row r="103" spans="1:11" ht="21.95" customHeight="1">
      <c r="B103" s="36" t="s">
        <v>349</v>
      </c>
      <c r="C103" s="1" t="s">
        <v>375</v>
      </c>
    </row>
    <row r="104" spans="1:11" ht="21.95" customHeight="1">
      <c r="B104" s="36" t="s">
        <v>377</v>
      </c>
      <c r="C104" s="1" t="s">
        <v>376</v>
      </c>
    </row>
    <row r="105" spans="1:11" ht="21.95" customHeight="1">
      <c r="C105" s="36"/>
    </row>
    <row r="106" spans="1:11" ht="21.95" customHeight="1">
      <c r="B106" s="177" t="s">
        <v>2638</v>
      </c>
    </row>
    <row r="107" spans="1:11" s="178" customFormat="1" ht="21.95" customHeight="1">
      <c r="A107" s="395"/>
      <c r="B107" s="392" t="s">
        <v>1405</v>
      </c>
      <c r="C107" s="413"/>
      <c r="D107" s="413"/>
      <c r="E107" s="413"/>
      <c r="F107" s="413"/>
      <c r="G107" s="413"/>
      <c r="H107" s="413"/>
      <c r="I107" s="413"/>
      <c r="J107" s="413"/>
      <c r="K107" s="413"/>
    </row>
    <row r="108" spans="1:11" s="178" customFormat="1" ht="21.95" customHeight="1">
      <c r="A108" s="415" t="s">
        <v>1706</v>
      </c>
      <c r="B108" s="392"/>
      <c r="C108" s="322"/>
      <c r="D108" s="392"/>
      <c r="E108" s="392"/>
      <c r="F108" s="392"/>
      <c r="G108" s="392"/>
      <c r="H108" s="392"/>
      <c r="I108" s="392"/>
      <c r="J108" s="392"/>
      <c r="K108" s="392"/>
    </row>
    <row r="109" spans="1:11" s="178" customFormat="1" ht="21.95" customHeight="1">
      <c r="A109" s="415" t="s">
        <v>1406</v>
      </c>
      <c r="B109" s="392"/>
      <c r="C109" s="322"/>
      <c r="D109" s="392"/>
      <c r="E109" s="392"/>
      <c r="F109" s="392"/>
      <c r="G109" s="392"/>
      <c r="H109" s="392"/>
      <c r="I109" s="392"/>
      <c r="J109" s="392"/>
      <c r="K109" s="392"/>
    </row>
    <row r="110" spans="1:11" s="178" customFormat="1" ht="21.95" customHeight="1">
      <c r="A110" s="415" t="s">
        <v>1407</v>
      </c>
      <c r="B110" s="413"/>
      <c r="C110" s="413"/>
      <c r="D110" s="413"/>
      <c r="E110" s="413"/>
      <c r="F110" s="413"/>
      <c r="G110" s="413"/>
      <c r="H110" s="413"/>
      <c r="I110" s="413"/>
      <c r="J110" s="413"/>
      <c r="K110" s="413"/>
    </row>
    <row r="111" spans="1:11" s="178" customFormat="1" ht="21.95" customHeight="1">
      <c r="A111" s="415" t="s">
        <v>1408</v>
      </c>
      <c r="B111" s="392"/>
      <c r="C111" s="322"/>
      <c r="D111" s="392"/>
      <c r="E111" s="392"/>
      <c r="F111" s="392"/>
      <c r="G111" s="392"/>
      <c r="H111" s="392"/>
      <c r="I111" s="392"/>
      <c r="J111" s="392"/>
      <c r="K111" s="392"/>
    </row>
    <row r="112" spans="1:11" s="178" customFormat="1" ht="21.95" customHeight="1">
      <c r="A112" s="392" t="s">
        <v>1409</v>
      </c>
      <c r="B112" s="392"/>
      <c r="C112" s="322"/>
      <c r="D112" s="392"/>
      <c r="E112" s="392"/>
      <c r="F112" s="392"/>
      <c r="G112" s="392"/>
      <c r="H112" s="392"/>
      <c r="I112" s="392"/>
      <c r="J112" s="392"/>
      <c r="K112" s="392"/>
    </row>
    <row r="113" spans="1:11" s="178" customFormat="1" ht="21.95" customHeight="1">
      <c r="A113" s="415" t="s">
        <v>1410</v>
      </c>
      <c r="B113" s="413"/>
      <c r="C113" s="413"/>
      <c r="D113" s="413"/>
      <c r="E113" s="413"/>
      <c r="F113" s="413"/>
      <c r="G113" s="413"/>
      <c r="H113" s="413"/>
      <c r="I113" s="413"/>
      <c r="J113" s="413"/>
      <c r="K113" s="413"/>
    </row>
    <row r="114" spans="1:11" s="178" customFormat="1" ht="21.95" customHeight="1">
      <c r="A114" s="392" t="s">
        <v>1411</v>
      </c>
      <c r="B114" s="413"/>
      <c r="C114" s="413"/>
      <c r="D114" s="413"/>
      <c r="E114" s="413"/>
      <c r="F114" s="413"/>
      <c r="G114" s="413"/>
      <c r="H114" s="413"/>
      <c r="I114" s="413"/>
      <c r="J114" s="413"/>
      <c r="K114" s="413"/>
    </row>
    <row r="115" spans="1:11" s="178" customFormat="1" ht="21.95" customHeight="1">
      <c r="A115" s="392" t="s">
        <v>1412</v>
      </c>
      <c r="B115" s="413"/>
      <c r="C115" s="413"/>
      <c r="D115" s="413"/>
      <c r="E115" s="413"/>
      <c r="F115" s="413"/>
      <c r="G115" s="413"/>
      <c r="H115" s="413"/>
      <c r="I115" s="413"/>
      <c r="J115" s="413"/>
      <c r="K115" s="413"/>
    </row>
    <row r="116" spans="1:11" s="178" customFormat="1" ht="21.95" customHeight="1">
      <c r="A116" s="178" t="s">
        <v>1413</v>
      </c>
      <c r="B116" s="414"/>
      <c r="C116" s="414"/>
      <c r="D116" s="414"/>
      <c r="E116" s="414"/>
      <c r="F116" s="414"/>
      <c r="G116" s="414"/>
      <c r="H116" s="414"/>
      <c r="I116" s="414"/>
      <c r="J116" s="414"/>
      <c r="K116" s="414"/>
    </row>
    <row r="117" spans="1:11" s="178" customFormat="1" ht="21.95" customHeight="1">
      <c r="A117" s="177"/>
      <c r="B117" s="413"/>
      <c r="C117" s="178" t="s">
        <v>1414</v>
      </c>
      <c r="D117" s="413"/>
      <c r="E117" s="413"/>
      <c r="F117" s="413"/>
      <c r="G117" s="413"/>
      <c r="H117" s="413"/>
      <c r="I117" s="413"/>
      <c r="J117" s="413"/>
      <c r="K117" s="413"/>
    </row>
    <row r="118" spans="1:11" s="178" customFormat="1" ht="21.95" customHeight="1">
      <c r="A118" s="178" t="s">
        <v>1415</v>
      </c>
      <c r="B118" s="413"/>
      <c r="C118" s="413"/>
      <c r="D118" s="413"/>
      <c r="E118" s="413"/>
      <c r="F118" s="413"/>
      <c r="G118" s="413"/>
      <c r="H118" s="413"/>
      <c r="I118" s="413"/>
      <c r="J118" s="413"/>
      <c r="K118" s="413"/>
    </row>
    <row r="119" spans="1:11" s="178" customFormat="1" ht="21.95" customHeight="1">
      <c r="A119" s="178" t="s">
        <v>1416</v>
      </c>
      <c r="B119" s="413"/>
      <c r="C119" s="413"/>
      <c r="D119" s="413"/>
      <c r="E119" s="413"/>
      <c r="F119" s="413"/>
      <c r="G119" s="413"/>
      <c r="H119" s="413"/>
      <c r="I119" s="413"/>
      <c r="J119" s="413"/>
      <c r="K119" s="413"/>
    </row>
    <row r="120" spans="1:11" s="178" customFormat="1" ht="21.95" customHeight="1">
      <c r="A120" s="177"/>
      <c r="B120" s="413"/>
      <c r="C120" s="178" t="s">
        <v>1417</v>
      </c>
      <c r="D120" s="413"/>
      <c r="E120" s="413"/>
      <c r="F120" s="413"/>
      <c r="G120" s="413"/>
      <c r="H120" s="413"/>
      <c r="I120" s="413"/>
      <c r="J120" s="413"/>
      <c r="K120" s="413"/>
    </row>
    <row r="121" spans="1:11" s="178" customFormat="1" ht="21.95" customHeight="1">
      <c r="A121" s="178" t="s">
        <v>1418</v>
      </c>
      <c r="B121" s="413"/>
      <c r="C121" s="413"/>
      <c r="D121" s="413"/>
      <c r="E121" s="413"/>
      <c r="F121" s="413"/>
      <c r="G121" s="413"/>
      <c r="H121" s="413"/>
      <c r="I121" s="413"/>
      <c r="J121" s="413"/>
      <c r="K121" s="413"/>
    </row>
    <row r="122" spans="1:11" s="178" customFormat="1" ht="21.95" customHeight="1">
      <c r="A122" s="177"/>
      <c r="B122" s="413"/>
      <c r="C122" s="178" t="s">
        <v>1419</v>
      </c>
      <c r="D122" s="413"/>
      <c r="E122" s="413"/>
      <c r="F122" s="413"/>
      <c r="G122" s="413"/>
      <c r="H122" s="413"/>
      <c r="I122" s="413"/>
      <c r="J122" s="413"/>
      <c r="K122" s="413"/>
    </row>
    <row r="123" spans="1:11" s="178" customFormat="1" ht="21.95" customHeight="1">
      <c r="A123" s="178" t="s">
        <v>1420</v>
      </c>
      <c r="B123" s="413"/>
      <c r="D123" s="413"/>
      <c r="E123" s="413"/>
      <c r="F123" s="413"/>
      <c r="G123" s="413"/>
      <c r="H123" s="413"/>
      <c r="I123" s="413"/>
      <c r="J123" s="413"/>
      <c r="K123" s="413"/>
    </row>
    <row r="124" spans="1:11" s="178" customFormat="1" ht="21.95" customHeight="1">
      <c r="A124" s="178" t="s">
        <v>1421</v>
      </c>
      <c r="B124" s="413"/>
      <c r="D124" s="413"/>
      <c r="E124" s="413"/>
      <c r="F124" s="413"/>
      <c r="G124" s="413"/>
      <c r="H124" s="413"/>
      <c r="I124" s="413"/>
      <c r="J124" s="413"/>
      <c r="K124" s="413"/>
    </row>
    <row r="125" spans="1:11" s="178" customFormat="1" ht="21.95" customHeight="1">
      <c r="A125" s="177"/>
      <c r="B125" s="413"/>
      <c r="C125" s="178" t="s">
        <v>1422</v>
      </c>
      <c r="D125" s="413"/>
      <c r="E125" s="413"/>
      <c r="F125" s="413"/>
      <c r="G125" s="413"/>
      <c r="H125" s="413"/>
      <c r="I125" s="413"/>
      <c r="J125" s="413"/>
      <c r="K125" s="413"/>
    </row>
    <row r="126" spans="1:11" s="178" customFormat="1" ht="21.95" customHeight="1">
      <c r="A126" s="178" t="s">
        <v>1423</v>
      </c>
      <c r="B126" s="413"/>
      <c r="D126" s="413"/>
      <c r="E126" s="413"/>
      <c r="F126" s="413"/>
      <c r="G126" s="413"/>
      <c r="H126" s="413"/>
      <c r="I126" s="413"/>
      <c r="J126" s="413"/>
      <c r="K126" s="413"/>
    </row>
    <row r="127" spans="1:11" s="178" customFormat="1" ht="21.95" customHeight="1">
      <c r="B127" s="413"/>
      <c r="C127" s="178" t="s">
        <v>1424</v>
      </c>
      <c r="D127" s="413"/>
      <c r="E127" s="413"/>
      <c r="F127" s="413"/>
      <c r="G127" s="413"/>
      <c r="H127" s="413"/>
      <c r="I127" s="413"/>
      <c r="J127" s="413"/>
      <c r="K127" s="413"/>
    </row>
    <row r="128" spans="1:11" s="178" customFormat="1" ht="21.95" customHeight="1">
      <c r="A128" s="178" t="s">
        <v>1425</v>
      </c>
      <c r="B128" s="413"/>
      <c r="D128" s="413"/>
      <c r="E128" s="413"/>
      <c r="F128" s="413"/>
      <c r="G128" s="413"/>
      <c r="H128" s="413"/>
      <c r="I128" s="413"/>
      <c r="J128" s="413"/>
      <c r="K128" s="413"/>
    </row>
    <row r="129" spans="1:11" s="178" customFormat="1" ht="21.95" customHeight="1">
      <c r="B129" s="413"/>
      <c r="C129" s="178" t="s">
        <v>1426</v>
      </c>
      <c r="D129" s="413"/>
      <c r="E129" s="413"/>
      <c r="F129" s="413"/>
      <c r="G129" s="413"/>
      <c r="H129" s="413"/>
      <c r="I129" s="413"/>
      <c r="J129" s="413"/>
      <c r="K129" s="413"/>
    </row>
    <row r="130" spans="1:11" s="178" customFormat="1" ht="21.95" customHeight="1">
      <c r="A130" s="178" t="s">
        <v>1427</v>
      </c>
      <c r="B130" s="413"/>
      <c r="D130" s="413"/>
      <c r="E130" s="413"/>
      <c r="F130" s="413"/>
      <c r="G130" s="413"/>
      <c r="H130" s="413"/>
      <c r="I130" s="413"/>
      <c r="J130" s="413"/>
      <c r="K130" s="413"/>
    </row>
    <row r="131" spans="1:11" s="178" customFormat="1" ht="21.95" customHeight="1">
      <c r="B131" s="413"/>
      <c r="C131" s="178" t="s">
        <v>1428</v>
      </c>
      <c r="D131" s="413"/>
      <c r="E131" s="413"/>
      <c r="F131" s="413"/>
      <c r="G131" s="413"/>
      <c r="H131" s="413"/>
      <c r="I131" s="413"/>
      <c r="J131" s="413"/>
      <c r="K131" s="413"/>
    </row>
    <row r="132" spans="1:11" s="178" customFormat="1" ht="21.95" customHeight="1">
      <c r="A132" s="178" t="s">
        <v>1572</v>
      </c>
      <c r="B132" s="413"/>
      <c r="D132" s="413"/>
      <c r="E132" s="413"/>
      <c r="F132" s="413"/>
      <c r="G132" s="413"/>
      <c r="H132" s="413"/>
      <c r="I132" s="413"/>
      <c r="J132" s="413"/>
      <c r="K132" s="413"/>
    </row>
    <row r="133" spans="1:11" s="178" customFormat="1" ht="21.95" customHeight="1">
      <c r="A133" s="178" t="s">
        <v>1571</v>
      </c>
      <c r="B133" s="413"/>
      <c r="D133" s="413"/>
      <c r="E133" s="413"/>
      <c r="F133" s="413"/>
      <c r="G133" s="413"/>
      <c r="H133" s="413"/>
      <c r="I133" s="413"/>
      <c r="J133" s="413"/>
      <c r="K133" s="413"/>
    </row>
    <row r="134" spans="1:11" s="178" customFormat="1" ht="21.95" customHeight="1">
      <c r="A134" s="177"/>
      <c r="B134" s="413"/>
      <c r="C134" s="178" t="s">
        <v>1429</v>
      </c>
      <c r="D134" s="413"/>
      <c r="E134" s="413"/>
      <c r="F134" s="413"/>
      <c r="G134" s="413"/>
      <c r="H134" s="413"/>
      <c r="I134" s="413"/>
      <c r="J134" s="413"/>
      <c r="K134" s="413"/>
    </row>
    <row r="135" spans="1:11" s="178" customFormat="1" ht="21.95" customHeight="1">
      <c r="A135" s="178" t="s">
        <v>1430</v>
      </c>
      <c r="B135" s="413"/>
      <c r="D135" s="413"/>
      <c r="E135" s="413"/>
      <c r="F135" s="413"/>
      <c r="G135" s="413"/>
      <c r="H135" s="413"/>
      <c r="I135" s="413"/>
      <c r="J135" s="413"/>
      <c r="K135" s="413"/>
    </row>
    <row r="136" spans="1:11" s="178" customFormat="1" ht="21.95" customHeight="1">
      <c r="A136" s="177"/>
      <c r="B136" s="413"/>
      <c r="C136" s="178" t="s">
        <v>1431</v>
      </c>
      <c r="D136" s="413"/>
      <c r="E136" s="413"/>
      <c r="F136" s="413"/>
      <c r="G136" s="413"/>
      <c r="H136" s="413"/>
      <c r="I136" s="413"/>
      <c r="J136" s="413"/>
      <c r="K136" s="413"/>
    </row>
    <row r="137" spans="1:11" s="178" customFormat="1" ht="21.95" customHeight="1">
      <c r="A137" s="178" t="s">
        <v>1432</v>
      </c>
      <c r="B137" s="413"/>
      <c r="D137" s="413"/>
      <c r="E137" s="413"/>
      <c r="F137" s="413"/>
      <c r="G137" s="413"/>
      <c r="H137" s="413"/>
      <c r="I137" s="413"/>
      <c r="J137" s="413"/>
      <c r="K137" s="413"/>
    </row>
    <row r="138" spans="1:11" s="178" customFormat="1" ht="21.95" customHeight="1">
      <c r="A138" s="178" t="s">
        <v>1433</v>
      </c>
      <c r="B138" s="413"/>
      <c r="C138" s="413"/>
      <c r="D138" s="413"/>
      <c r="E138" s="413"/>
      <c r="F138" s="413"/>
      <c r="G138" s="413"/>
      <c r="H138" s="413"/>
      <c r="I138" s="413"/>
      <c r="J138" s="413"/>
      <c r="K138" s="413"/>
    </row>
    <row r="139" spans="1:11" s="178" customFormat="1" ht="21.95" customHeight="1">
      <c r="A139" s="177"/>
      <c r="C139" s="178" t="s">
        <v>1434</v>
      </c>
    </row>
    <row r="140" spans="1:11" s="178" customFormat="1" ht="21.95" customHeight="1">
      <c r="A140" s="178" t="s">
        <v>1435</v>
      </c>
      <c r="C140" s="23"/>
    </row>
    <row r="141" spans="1:11" s="178" customFormat="1" ht="21.95" customHeight="1">
      <c r="A141" s="178" t="s">
        <v>1436</v>
      </c>
      <c r="C141" s="23"/>
    </row>
    <row r="142" spans="1:11" s="178" customFormat="1" ht="21.95" customHeight="1">
      <c r="A142" s="177"/>
      <c r="C142" s="178" t="s">
        <v>1437</v>
      </c>
    </row>
    <row r="143" spans="1:11" s="178" customFormat="1" ht="21.95" customHeight="1">
      <c r="A143" s="73" t="s">
        <v>1573</v>
      </c>
      <c r="C143" s="23"/>
    </row>
    <row r="144" spans="1:11" s="178" customFormat="1" ht="21.95" customHeight="1">
      <c r="A144" s="73" t="s">
        <v>1438</v>
      </c>
      <c r="C144" s="23"/>
    </row>
    <row r="145" spans="1:3" s="178" customFormat="1" ht="21.95" customHeight="1">
      <c r="A145" s="416" t="s">
        <v>1439</v>
      </c>
      <c r="C145" s="23"/>
    </row>
    <row r="146" spans="1:3" s="178" customFormat="1" ht="21.95" customHeight="1">
      <c r="A146" s="73" t="s">
        <v>1440</v>
      </c>
      <c r="C146" s="23"/>
    </row>
    <row r="147" spans="1:3" s="178" customFormat="1" ht="21.95" customHeight="1">
      <c r="A147" s="178" t="s">
        <v>1441</v>
      </c>
      <c r="C147" s="23"/>
    </row>
    <row r="148" spans="1:3" s="178" customFormat="1" ht="21.95" customHeight="1">
      <c r="A148" s="178" t="s">
        <v>1442</v>
      </c>
      <c r="C148" s="23"/>
    </row>
    <row r="149" spans="1:3" s="178" customFormat="1" ht="21.95" customHeight="1">
      <c r="A149" s="177"/>
      <c r="C149" s="178" t="s">
        <v>1443</v>
      </c>
    </row>
    <row r="150" spans="1:3" s="178" customFormat="1" ht="21.95" customHeight="1">
      <c r="A150" s="73" t="s">
        <v>1444</v>
      </c>
      <c r="C150" s="23"/>
    </row>
    <row r="151" spans="1:3" s="178" customFormat="1" ht="21.95" customHeight="1">
      <c r="A151" s="73" t="s">
        <v>1445</v>
      </c>
      <c r="C151" s="23"/>
    </row>
    <row r="152" spans="1:3" s="178" customFormat="1" ht="21.95" customHeight="1">
      <c r="A152" s="178" t="s">
        <v>1446</v>
      </c>
      <c r="C152" s="23"/>
    </row>
    <row r="153" spans="1:3" s="178" customFormat="1" ht="21.95" customHeight="1">
      <c r="A153" s="178" t="s">
        <v>1447</v>
      </c>
      <c r="C153" s="23"/>
    </row>
    <row r="154" spans="1:3" s="178" customFormat="1" ht="21.95" customHeight="1">
      <c r="A154" s="177"/>
      <c r="C154" s="178" t="s">
        <v>1448</v>
      </c>
    </row>
    <row r="155" spans="1:3" s="178" customFormat="1" ht="21.95" customHeight="1">
      <c r="A155" s="73" t="s">
        <v>1451</v>
      </c>
      <c r="C155" s="23"/>
    </row>
    <row r="156" spans="1:3" s="178" customFormat="1" ht="21.95" customHeight="1">
      <c r="A156" s="73" t="s">
        <v>1450</v>
      </c>
      <c r="C156" s="23"/>
    </row>
    <row r="157" spans="1:3" s="178" customFormat="1" ht="21.95" customHeight="1">
      <c r="A157" s="73" t="s">
        <v>1449</v>
      </c>
      <c r="C157" s="23"/>
    </row>
    <row r="158" spans="1:3" s="178" customFormat="1" ht="21.95" customHeight="1">
      <c r="A158" s="178" t="s">
        <v>1574</v>
      </c>
      <c r="C158" s="23"/>
    </row>
    <row r="159" spans="1:3" s="178" customFormat="1" ht="21.95" customHeight="1">
      <c r="A159" s="178" t="s">
        <v>1575</v>
      </c>
      <c r="C159" s="23"/>
    </row>
    <row r="160" spans="1:3" s="178" customFormat="1" ht="21.95" customHeight="1">
      <c r="A160" s="177"/>
      <c r="C160" s="178" t="s">
        <v>1457</v>
      </c>
    </row>
    <row r="161" spans="1:4" s="178" customFormat="1" ht="21.95" customHeight="1">
      <c r="A161" s="73" t="s">
        <v>1455</v>
      </c>
      <c r="C161" s="23"/>
    </row>
    <row r="162" spans="1:4" s="178" customFormat="1" ht="21.95" customHeight="1">
      <c r="A162" s="73" t="s">
        <v>1456</v>
      </c>
      <c r="C162" s="23"/>
    </row>
    <row r="163" spans="1:4" s="178" customFormat="1" ht="21.95" customHeight="1">
      <c r="A163" s="73" t="s">
        <v>1452</v>
      </c>
      <c r="C163" s="23"/>
    </row>
    <row r="164" spans="1:4" s="178" customFormat="1" ht="21.95" customHeight="1">
      <c r="A164" s="178" t="s">
        <v>1453</v>
      </c>
      <c r="C164" s="23"/>
    </row>
    <row r="165" spans="1:4" s="178" customFormat="1" ht="21.95" customHeight="1">
      <c r="A165" s="178" t="s">
        <v>1454</v>
      </c>
      <c r="C165" s="23"/>
    </row>
    <row r="166" spans="1:4" s="178" customFormat="1" ht="21.95" customHeight="1">
      <c r="A166" s="177"/>
      <c r="C166" s="23" t="s">
        <v>1458</v>
      </c>
    </row>
    <row r="167" spans="1:4" ht="21.95" customHeight="1">
      <c r="C167" s="2" t="s">
        <v>414</v>
      </c>
    </row>
    <row r="168" spans="1:4" ht="21.95" customHeight="1">
      <c r="C168" s="36" t="s">
        <v>350</v>
      </c>
      <c r="D168" s="1" t="s">
        <v>378</v>
      </c>
    </row>
    <row r="169" spans="1:4" ht="21.95" customHeight="1">
      <c r="C169" s="36" t="s">
        <v>356</v>
      </c>
      <c r="D169" s="416" t="s">
        <v>379</v>
      </c>
    </row>
    <row r="170" spans="1:4" ht="21.95" customHeight="1">
      <c r="C170" s="36" t="s">
        <v>357</v>
      </c>
      <c r="D170" s="1" t="s">
        <v>417</v>
      </c>
    </row>
    <row r="171" spans="1:4" ht="21.95" customHeight="1">
      <c r="C171" s="36" t="s">
        <v>344</v>
      </c>
      <c r="D171" s="1" t="s">
        <v>416</v>
      </c>
    </row>
    <row r="172" spans="1:4" ht="21.95" customHeight="1">
      <c r="C172" s="2" t="s">
        <v>418</v>
      </c>
    </row>
    <row r="173" spans="1:4" ht="21.95" customHeight="1">
      <c r="C173" s="36" t="s">
        <v>350</v>
      </c>
      <c r="D173" s="1" t="s">
        <v>415</v>
      </c>
    </row>
    <row r="174" spans="1:4" ht="21.95" customHeight="1">
      <c r="C174" s="36" t="s">
        <v>356</v>
      </c>
      <c r="D174" s="178" t="s">
        <v>1707</v>
      </c>
    </row>
    <row r="175" spans="1:4" ht="21.95" customHeight="1">
      <c r="C175" s="1"/>
      <c r="D175" s="178" t="s">
        <v>1708</v>
      </c>
    </row>
    <row r="176" spans="1:4" ht="21.95" customHeight="1">
      <c r="C176" s="36" t="s">
        <v>357</v>
      </c>
      <c r="D176" s="1" t="s">
        <v>419</v>
      </c>
    </row>
    <row r="177" spans="3:4" s="178" customFormat="1" ht="21.95" customHeight="1">
      <c r="C177" s="36"/>
    </row>
    <row r="178" spans="3:4" ht="21.95" customHeight="1">
      <c r="C178" s="2" t="s">
        <v>380</v>
      </c>
    </row>
    <row r="179" spans="3:4" ht="21.95" customHeight="1">
      <c r="C179" s="36" t="s">
        <v>350</v>
      </c>
      <c r="D179" s="1" t="s">
        <v>420</v>
      </c>
    </row>
    <row r="180" spans="3:4" ht="21.95" customHeight="1">
      <c r="C180" s="36" t="s">
        <v>356</v>
      </c>
      <c r="D180" s="178" t="s">
        <v>1459</v>
      </c>
    </row>
    <row r="181" spans="3:4" s="178" customFormat="1" ht="21.95" customHeight="1">
      <c r="C181" s="36"/>
      <c r="D181" s="178" t="s">
        <v>1460</v>
      </c>
    </row>
    <row r="182" spans="3:4" ht="21.95" customHeight="1">
      <c r="C182" s="36" t="s">
        <v>357</v>
      </c>
      <c r="D182" s="1" t="s">
        <v>381</v>
      </c>
    </row>
    <row r="183" spans="3:4" ht="21.95" customHeight="1">
      <c r="C183" s="36" t="s">
        <v>344</v>
      </c>
      <c r="D183" s="1" t="s">
        <v>382</v>
      </c>
    </row>
    <row r="184" spans="3:4" ht="21.95" customHeight="1">
      <c r="C184" s="36" t="s">
        <v>347</v>
      </c>
      <c r="D184" s="178" t="s">
        <v>1461</v>
      </c>
    </row>
    <row r="185" spans="3:4" ht="21.95" customHeight="1">
      <c r="D185" s="178" t="s">
        <v>1462</v>
      </c>
    </row>
    <row r="186" spans="3:4" ht="21.95" customHeight="1">
      <c r="C186" s="36" t="s">
        <v>348</v>
      </c>
      <c r="D186" s="178" t="s">
        <v>1463</v>
      </c>
    </row>
    <row r="187" spans="3:4" ht="21.95" customHeight="1">
      <c r="C187" s="36"/>
      <c r="D187" s="178" t="s">
        <v>1464</v>
      </c>
    </row>
    <row r="188" spans="3:4" ht="21.95" customHeight="1">
      <c r="C188" s="2" t="s">
        <v>383</v>
      </c>
    </row>
    <row r="189" spans="3:4" ht="21.95" customHeight="1">
      <c r="C189" s="36" t="s">
        <v>350</v>
      </c>
      <c r="D189" s="1" t="s">
        <v>384</v>
      </c>
    </row>
    <row r="190" spans="3:4" ht="21.95" customHeight="1">
      <c r="C190" s="36" t="s">
        <v>356</v>
      </c>
      <c r="D190" s="178" t="s">
        <v>1465</v>
      </c>
    </row>
    <row r="191" spans="3:4" ht="21.95" customHeight="1">
      <c r="D191" s="178" t="s">
        <v>1466</v>
      </c>
    </row>
    <row r="192" spans="3:4" ht="21.95" customHeight="1">
      <c r="C192" s="36" t="s">
        <v>357</v>
      </c>
      <c r="D192" s="178" t="s">
        <v>1468</v>
      </c>
    </row>
    <row r="193" spans="3:4" s="178" customFormat="1" ht="21.95" customHeight="1">
      <c r="C193" s="36"/>
      <c r="D193" s="178" t="s">
        <v>1467</v>
      </c>
    </row>
    <row r="194" spans="3:4" ht="21.95" customHeight="1">
      <c r="C194" s="36" t="s">
        <v>344</v>
      </c>
      <c r="D194" s="1" t="s">
        <v>385</v>
      </c>
    </row>
    <row r="195" spans="3:4" ht="21.95" customHeight="1">
      <c r="C195" s="2" t="s">
        <v>386</v>
      </c>
    </row>
    <row r="196" spans="3:4" ht="21.95" customHeight="1">
      <c r="C196" s="36" t="s">
        <v>350</v>
      </c>
      <c r="D196" s="1" t="s">
        <v>387</v>
      </c>
    </row>
    <row r="197" spans="3:4" ht="21.95" customHeight="1">
      <c r="C197" s="36" t="s">
        <v>356</v>
      </c>
      <c r="D197" s="1" t="s">
        <v>388</v>
      </c>
    </row>
    <row r="198" spans="3:4" ht="21.95" customHeight="1">
      <c r="C198" s="36" t="s">
        <v>357</v>
      </c>
      <c r="D198" s="1" t="s">
        <v>389</v>
      </c>
    </row>
    <row r="199" spans="3:4" ht="21.95" customHeight="1">
      <c r="C199" s="36" t="s">
        <v>344</v>
      </c>
      <c r="D199" s="1" t="s">
        <v>390</v>
      </c>
    </row>
    <row r="200" spans="3:4" ht="21.95" customHeight="1">
      <c r="C200" s="36" t="s">
        <v>347</v>
      </c>
      <c r="D200" s="1" t="s">
        <v>391</v>
      </c>
    </row>
    <row r="201" spans="3:4" ht="21.95" customHeight="1">
      <c r="C201" s="36" t="s">
        <v>348</v>
      </c>
      <c r="D201" s="1" t="s">
        <v>393</v>
      </c>
    </row>
    <row r="202" spans="3:4" ht="21.95" customHeight="1">
      <c r="C202" s="75" t="s">
        <v>394</v>
      </c>
    </row>
    <row r="203" spans="3:4" ht="21.95" customHeight="1">
      <c r="C203" s="36" t="s">
        <v>350</v>
      </c>
      <c r="D203" s="1" t="s">
        <v>395</v>
      </c>
    </row>
    <row r="204" spans="3:4" ht="21.95" customHeight="1">
      <c r="C204" s="36" t="s">
        <v>356</v>
      </c>
      <c r="D204" s="1" t="s">
        <v>396</v>
      </c>
    </row>
    <row r="205" spans="3:4" ht="21.95" customHeight="1">
      <c r="C205" s="36" t="s">
        <v>357</v>
      </c>
      <c r="D205" s="1" t="s">
        <v>397</v>
      </c>
    </row>
    <row r="206" spans="3:4" ht="21.95" customHeight="1">
      <c r="C206" s="36" t="s">
        <v>344</v>
      </c>
      <c r="D206" s="1" t="s">
        <v>398</v>
      </c>
    </row>
    <row r="207" spans="3:4" ht="21.95" customHeight="1">
      <c r="C207" s="2" t="s">
        <v>399</v>
      </c>
    </row>
    <row r="208" spans="3:4" ht="21.95" customHeight="1">
      <c r="C208" s="36" t="s">
        <v>350</v>
      </c>
      <c r="D208" s="178" t="s">
        <v>1469</v>
      </c>
    </row>
    <row r="209" spans="3:4" ht="21.95" customHeight="1">
      <c r="C209" s="1"/>
      <c r="D209" s="178" t="s">
        <v>1470</v>
      </c>
    </row>
    <row r="210" spans="3:4" ht="21.95" customHeight="1">
      <c r="C210" s="36" t="s">
        <v>356</v>
      </c>
      <c r="D210" s="178" t="s">
        <v>1471</v>
      </c>
    </row>
    <row r="211" spans="3:4" s="178" customFormat="1" ht="21.95" customHeight="1">
      <c r="C211" s="36"/>
      <c r="D211" s="178" t="s">
        <v>1472</v>
      </c>
    </row>
    <row r="212" spans="3:4" ht="21.95" customHeight="1">
      <c r="C212" s="36" t="s">
        <v>357</v>
      </c>
      <c r="D212" s="74" t="s">
        <v>1473</v>
      </c>
    </row>
    <row r="213" spans="3:4" s="178" customFormat="1" ht="21.95" customHeight="1">
      <c r="C213" s="36"/>
      <c r="D213" s="74" t="s">
        <v>1474</v>
      </c>
    </row>
    <row r="214" spans="3:4" ht="21.95" customHeight="1">
      <c r="C214" s="36" t="s">
        <v>344</v>
      </c>
      <c r="D214" s="178" t="s">
        <v>1475</v>
      </c>
    </row>
    <row r="215" spans="3:4" s="178" customFormat="1" ht="21.95" customHeight="1">
      <c r="C215" s="36"/>
      <c r="D215" s="178" t="s">
        <v>1476</v>
      </c>
    </row>
    <row r="216" spans="3:4" ht="21.95" customHeight="1">
      <c r="C216" s="2" t="s">
        <v>400</v>
      </c>
    </row>
    <row r="217" spans="3:4" ht="21.95" customHeight="1">
      <c r="C217" s="36" t="s">
        <v>350</v>
      </c>
      <c r="D217" s="74" t="s">
        <v>1477</v>
      </c>
    </row>
    <row r="218" spans="3:4" ht="21.95" customHeight="1">
      <c r="C218" s="36"/>
      <c r="D218" s="178" t="s">
        <v>1478</v>
      </c>
    </row>
    <row r="219" spans="3:4" s="178" customFormat="1" ht="21.95" customHeight="1">
      <c r="C219" s="36"/>
      <c r="D219" s="178" t="s">
        <v>1479</v>
      </c>
    </row>
    <row r="220" spans="3:4" ht="21.95" customHeight="1">
      <c r="C220" s="36" t="s">
        <v>356</v>
      </c>
      <c r="D220" s="74" t="s">
        <v>1480</v>
      </c>
    </row>
    <row r="221" spans="3:4" s="178" customFormat="1" ht="21.95" customHeight="1">
      <c r="C221" s="36"/>
      <c r="D221" s="74" t="s">
        <v>1481</v>
      </c>
    </row>
    <row r="222" spans="3:4" ht="21.95" customHeight="1">
      <c r="C222" s="36" t="s">
        <v>357</v>
      </c>
      <c r="D222" s="178" t="s">
        <v>1482</v>
      </c>
    </row>
    <row r="223" spans="3:4" ht="21.95" customHeight="1">
      <c r="C223" s="36"/>
      <c r="D223" s="178" t="s">
        <v>1483</v>
      </c>
    </row>
    <row r="224" spans="3:4" ht="21.95" customHeight="1">
      <c r="C224" s="2" t="s">
        <v>401</v>
      </c>
    </row>
    <row r="225" spans="3:4" ht="21.95" customHeight="1">
      <c r="C225" s="36" t="s">
        <v>350</v>
      </c>
      <c r="D225" s="1" t="s">
        <v>402</v>
      </c>
    </row>
    <row r="226" spans="3:4" ht="21.95" customHeight="1">
      <c r="C226" s="36" t="s">
        <v>356</v>
      </c>
      <c r="D226" s="1" t="s">
        <v>421</v>
      </c>
    </row>
    <row r="227" spans="3:4" ht="21.95" customHeight="1">
      <c r="C227" s="36" t="s">
        <v>357</v>
      </c>
      <c r="D227" s="178" t="s">
        <v>1484</v>
      </c>
    </row>
    <row r="228" spans="3:4" ht="21.95" customHeight="1">
      <c r="C228" s="36"/>
      <c r="D228" s="178" t="s">
        <v>1485</v>
      </c>
    </row>
    <row r="229" spans="3:4" ht="21.95" customHeight="1">
      <c r="C229" s="36" t="s">
        <v>344</v>
      </c>
      <c r="D229" s="1" t="s">
        <v>422</v>
      </c>
    </row>
    <row r="230" spans="3:4" ht="21.95" customHeight="1">
      <c r="C230" s="36" t="s">
        <v>347</v>
      </c>
      <c r="D230" s="74" t="s">
        <v>1486</v>
      </c>
    </row>
    <row r="231" spans="3:4" s="178" customFormat="1" ht="21.95" customHeight="1">
      <c r="C231" s="36"/>
      <c r="D231" s="74" t="s">
        <v>1487</v>
      </c>
    </row>
    <row r="232" spans="3:4" ht="21.95" customHeight="1">
      <c r="C232" s="36" t="s">
        <v>348</v>
      </c>
      <c r="D232" s="74" t="s">
        <v>1488</v>
      </c>
    </row>
    <row r="233" spans="3:4" ht="21.95" customHeight="1">
      <c r="C233" s="36"/>
      <c r="D233" s="1" t="s">
        <v>408</v>
      </c>
    </row>
    <row r="234" spans="3:4" ht="21.95" customHeight="1">
      <c r="C234" s="36" t="s">
        <v>349</v>
      </c>
      <c r="D234" s="1" t="s">
        <v>423</v>
      </c>
    </row>
    <row r="235" spans="3:4" ht="21.95" customHeight="1">
      <c r="C235" s="2" t="s">
        <v>403</v>
      </c>
    </row>
    <row r="236" spans="3:4" ht="21.95" customHeight="1">
      <c r="C236" s="36" t="s">
        <v>350</v>
      </c>
      <c r="D236" s="1" t="s">
        <v>405</v>
      </c>
    </row>
    <row r="237" spans="3:4" ht="21.95" customHeight="1">
      <c r="C237" s="36" t="s">
        <v>356</v>
      </c>
      <c r="D237" s="1" t="s">
        <v>404</v>
      </c>
    </row>
    <row r="238" spans="3:4" ht="21.95" customHeight="1">
      <c r="C238" s="36" t="s">
        <v>357</v>
      </c>
      <c r="D238" s="1" t="s">
        <v>406</v>
      </c>
    </row>
    <row r="239" spans="3:4" ht="21.95" customHeight="1">
      <c r="C239" s="36" t="s">
        <v>344</v>
      </c>
      <c r="D239" s="1" t="s">
        <v>407</v>
      </c>
    </row>
  </sheetData>
  <mergeCells count="8">
    <mergeCell ref="O3:T3"/>
    <mergeCell ref="A1:K1"/>
    <mergeCell ref="A2:K2"/>
    <mergeCell ref="AN62:AT62"/>
    <mergeCell ref="B6:K6"/>
    <mergeCell ref="B11:K11"/>
    <mergeCell ref="B19:K19"/>
    <mergeCell ref="A45:K45"/>
  </mergeCells>
  <pageMargins left="0.78740157480314965" right="0.15748031496062992" top="0.74803149606299213" bottom="0.55118110236220474" header="0.31496062992125984" footer="0.31496062992125984"/>
  <pageSetup paperSize="9" firstPageNumber="17" orientation="portrait" useFirstPageNumber="1" horizontalDpi="4294967293" r:id="rId1"/>
  <headerFooter>
    <oddHeader>&amp;R&amp;P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topLeftCell="A73" zoomScale="110" zoomScaleNormal="110" workbookViewId="0">
      <selection activeCell="E79" sqref="E79"/>
    </sheetView>
  </sheetViews>
  <sheetFormatPr defaultColWidth="9" defaultRowHeight="23.1" customHeight="1"/>
  <cols>
    <col min="1" max="1" width="3.85546875" style="178" customWidth="1"/>
    <col min="2" max="2" width="3.7109375" style="178" customWidth="1"/>
    <col min="3" max="3" width="2.85546875" style="178" customWidth="1"/>
    <col min="4" max="4" width="4" style="178" customWidth="1"/>
    <col min="5" max="5" width="4.42578125" style="178" customWidth="1"/>
    <col min="6" max="7" width="9" style="178"/>
    <col min="8" max="8" width="10.42578125" style="178" customWidth="1"/>
    <col min="9" max="11" width="9" style="178"/>
    <col min="12" max="12" width="11.28515625" style="178" customWidth="1"/>
    <col min="13" max="13" width="4.28515625" style="178" customWidth="1"/>
    <col min="14" max="16384" width="9" style="178"/>
  </cols>
  <sheetData>
    <row r="1" spans="1:14" ht="23.1" customHeight="1">
      <c r="B1" s="177" t="s">
        <v>2639</v>
      </c>
      <c r="D1" s="177"/>
    </row>
    <row r="2" spans="1:14" ht="23.1" customHeight="1">
      <c r="B2" s="177"/>
      <c r="C2" s="177" t="s">
        <v>1563</v>
      </c>
      <c r="D2" s="177"/>
    </row>
    <row r="3" spans="1:14" ht="23.1" customHeight="1">
      <c r="B3" s="177"/>
      <c r="D3" s="178" t="s">
        <v>1709</v>
      </c>
    </row>
    <row r="4" spans="1:14" ht="23.1" customHeight="1">
      <c r="A4" s="73" t="s">
        <v>1710</v>
      </c>
      <c r="B4" s="177"/>
      <c r="D4" s="177"/>
    </row>
    <row r="5" spans="1:14" ht="23.1" customHeight="1">
      <c r="A5" s="73" t="s">
        <v>1711</v>
      </c>
      <c r="B5" s="177"/>
      <c r="D5" s="177"/>
    </row>
    <row r="6" spans="1:14" ht="23.1" customHeight="1">
      <c r="A6" s="73" t="s">
        <v>1712</v>
      </c>
      <c r="B6" s="177"/>
      <c r="D6" s="177"/>
    </row>
    <row r="7" spans="1:14" ht="23.1" customHeight="1">
      <c r="A7" s="73" t="s">
        <v>1713</v>
      </c>
      <c r="B7" s="177"/>
      <c r="D7" s="177"/>
    </row>
    <row r="8" spans="1:14" ht="23.1" customHeight="1">
      <c r="A8" s="73" t="s">
        <v>1714</v>
      </c>
      <c r="B8" s="177"/>
      <c r="D8" s="177"/>
    </row>
    <row r="9" spans="1:14" ht="23.1" customHeight="1">
      <c r="A9" s="73" t="s">
        <v>1725</v>
      </c>
      <c r="B9" s="177"/>
      <c r="D9" s="177"/>
    </row>
    <row r="10" spans="1:14" ht="23.1" customHeight="1">
      <c r="A10" s="73" t="s">
        <v>1715</v>
      </c>
      <c r="B10" s="177"/>
      <c r="D10" s="177"/>
    </row>
    <row r="11" spans="1:14" ht="23.1" customHeight="1">
      <c r="A11" s="178" t="s">
        <v>1717</v>
      </c>
      <c r="B11" s="177"/>
      <c r="D11" s="177"/>
    </row>
    <row r="12" spans="1:14" ht="23.1" customHeight="1">
      <c r="A12" s="178" t="s">
        <v>1716</v>
      </c>
      <c r="B12" s="177"/>
      <c r="D12" s="177"/>
    </row>
    <row r="13" spans="1:14" ht="23.1" customHeight="1">
      <c r="B13" s="335"/>
      <c r="C13" s="335" t="s">
        <v>1576</v>
      </c>
      <c r="D13" s="335"/>
      <c r="E13" s="335"/>
      <c r="F13" s="335"/>
      <c r="G13" s="335"/>
      <c r="H13" s="335"/>
      <c r="I13" s="335"/>
      <c r="J13" s="335"/>
      <c r="K13" s="335"/>
      <c r="L13" s="335"/>
      <c r="M13" s="335"/>
    </row>
    <row r="14" spans="1:14" ht="23.1" customHeight="1">
      <c r="D14" s="417" t="s">
        <v>1726</v>
      </c>
      <c r="E14" s="417"/>
      <c r="F14" s="417"/>
      <c r="G14" s="417"/>
      <c r="H14" s="417"/>
      <c r="I14" s="417"/>
      <c r="J14" s="417"/>
      <c r="K14" s="417"/>
      <c r="L14" s="417"/>
      <c r="M14" s="417"/>
      <c r="N14" s="417"/>
    </row>
    <row r="15" spans="1:14" ht="23.1" customHeight="1">
      <c r="A15" s="73" t="s">
        <v>1727</v>
      </c>
      <c r="B15" s="177"/>
      <c r="D15" s="177"/>
    </row>
    <row r="16" spans="1:14" ht="23.1" customHeight="1">
      <c r="A16" s="178" t="s">
        <v>1728</v>
      </c>
      <c r="B16" s="177"/>
      <c r="D16" s="177"/>
    </row>
    <row r="17" spans="1:13" ht="23.1" customHeight="1">
      <c r="A17" s="178" t="s">
        <v>1729</v>
      </c>
      <c r="B17" s="177"/>
      <c r="D17" s="177"/>
    </row>
    <row r="18" spans="1:13" ht="23.1" customHeight="1">
      <c r="B18" s="177"/>
      <c r="D18" s="1826" t="s">
        <v>1578</v>
      </c>
      <c r="E18" s="1826"/>
      <c r="F18" s="1826"/>
      <c r="G18" s="1826"/>
      <c r="H18" s="1826"/>
      <c r="I18" s="1826"/>
      <c r="J18" s="1826"/>
      <c r="K18" s="1826"/>
      <c r="L18" s="1826"/>
      <c r="M18" s="1826"/>
    </row>
    <row r="19" spans="1:13" ht="23.1" customHeight="1">
      <c r="A19" s="178" t="s">
        <v>1577</v>
      </c>
      <c r="B19" s="177"/>
    </row>
    <row r="20" spans="1:13" ht="23.1" customHeight="1">
      <c r="B20" s="177"/>
      <c r="D20" s="23" t="s">
        <v>1579</v>
      </c>
    </row>
    <row r="21" spans="1:13" ht="23.1" customHeight="1">
      <c r="B21" s="177"/>
      <c r="D21" s="23" t="s">
        <v>1580</v>
      </c>
    </row>
    <row r="22" spans="1:13" ht="23.1" customHeight="1">
      <c r="B22" s="177"/>
      <c r="C22" s="1827" t="s">
        <v>1581</v>
      </c>
      <c r="D22" s="1827"/>
      <c r="E22" s="1827"/>
      <c r="F22" s="1827"/>
      <c r="G22" s="1827"/>
      <c r="H22" s="1827"/>
      <c r="I22" s="1827"/>
      <c r="J22" s="1827"/>
      <c r="K22" s="1827"/>
      <c r="L22" s="1827"/>
      <c r="M22" s="1827"/>
    </row>
    <row r="23" spans="1:13" ht="23.1" customHeight="1">
      <c r="B23" s="177"/>
      <c r="D23" s="417" t="s">
        <v>1718</v>
      </c>
      <c r="E23" s="417"/>
      <c r="F23" s="417"/>
      <c r="G23" s="417"/>
      <c r="H23" s="417"/>
      <c r="I23" s="417"/>
      <c r="J23" s="417"/>
      <c r="K23" s="417"/>
      <c r="L23" s="417"/>
    </row>
    <row r="24" spans="1:13" ht="23.1" customHeight="1">
      <c r="A24" s="178" t="s">
        <v>1719</v>
      </c>
      <c r="B24" s="177"/>
    </row>
    <row r="25" spans="1:13" ht="23.1" customHeight="1">
      <c r="A25" s="178" t="s">
        <v>1720</v>
      </c>
      <c r="B25" s="177"/>
    </row>
    <row r="26" spans="1:13" ht="23.1" customHeight="1">
      <c r="A26" s="178" t="s">
        <v>1721</v>
      </c>
      <c r="B26" s="177"/>
    </row>
    <row r="27" spans="1:13" ht="23.1" customHeight="1">
      <c r="B27" s="177"/>
      <c r="D27" s="178" t="s">
        <v>1722</v>
      </c>
      <c r="E27" s="417"/>
      <c r="F27" s="417"/>
      <c r="G27" s="417"/>
      <c r="H27" s="417"/>
      <c r="I27" s="417"/>
      <c r="J27" s="417"/>
      <c r="K27" s="417"/>
      <c r="L27" s="417"/>
    </row>
    <row r="28" spans="1:13" ht="23.1" customHeight="1">
      <c r="A28" s="178" t="s">
        <v>99</v>
      </c>
      <c r="B28" s="177"/>
    </row>
    <row r="29" spans="1:13" ht="23.1" customHeight="1">
      <c r="B29" s="177"/>
      <c r="D29" s="178" t="s">
        <v>1582</v>
      </c>
    </row>
    <row r="30" spans="1:13" ht="23.1" customHeight="1">
      <c r="A30" s="1823" t="s">
        <v>1583</v>
      </c>
      <c r="B30" s="1823"/>
      <c r="C30" s="1823"/>
      <c r="D30" s="1823"/>
      <c r="E30" s="1823"/>
      <c r="F30" s="1823"/>
      <c r="G30" s="1823"/>
      <c r="H30" s="1823"/>
      <c r="I30" s="1823"/>
      <c r="J30" s="1823"/>
      <c r="K30" s="1823"/>
      <c r="L30" s="1823"/>
      <c r="M30" s="1823"/>
    </row>
    <row r="31" spans="1:13" ht="23.1" customHeight="1">
      <c r="B31" s="177"/>
      <c r="D31" s="178" t="s">
        <v>1730</v>
      </c>
    </row>
    <row r="32" spans="1:13" ht="23.1" customHeight="1">
      <c r="A32" s="1823" t="s">
        <v>1723</v>
      </c>
      <c r="B32" s="1823"/>
      <c r="C32" s="1823"/>
      <c r="D32" s="1823"/>
      <c r="E32" s="1823"/>
      <c r="F32" s="1823"/>
      <c r="G32" s="1823"/>
      <c r="H32" s="1823"/>
      <c r="I32" s="1823"/>
      <c r="J32" s="1823"/>
      <c r="K32" s="1823"/>
      <c r="L32" s="1823"/>
      <c r="M32" s="1823"/>
    </row>
    <row r="33" spans="1:16" ht="23.1" customHeight="1">
      <c r="A33" s="178" t="s">
        <v>1724</v>
      </c>
      <c r="B33" s="177"/>
      <c r="D33" s="177"/>
    </row>
    <row r="34" spans="1:16" ht="15" customHeight="1">
      <c r="B34" s="177"/>
      <c r="D34" s="177"/>
    </row>
    <row r="35" spans="1:16" ht="23.1" customHeight="1">
      <c r="C35" s="21" t="s">
        <v>1561</v>
      </c>
    </row>
    <row r="36" spans="1:16" ht="23.1" customHeight="1">
      <c r="C36" s="177"/>
      <c r="D36" s="178" t="s">
        <v>1736</v>
      </c>
    </row>
    <row r="37" spans="1:16" ht="23.1" customHeight="1">
      <c r="A37" s="73" t="s">
        <v>1731</v>
      </c>
      <c r="C37" s="177"/>
      <c r="D37" s="21"/>
    </row>
    <row r="38" spans="1:16" ht="23.1" customHeight="1">
      <c r="A38" s="73" t="s">
        <v>1732</v>
      </c>
      <c r="C38" s="177"/>
      <c r="D38" s="21"/>
    </row>
    <row r="39" spans="1:16" ht="23.1" customHeight="1">
      <c r="A39" s="73" t="s">
        <v>1733</v>
      </c>
      <c r="C39" s="177"/>
      <c r="D39" s="21"/>
    </row>
    <row r="40" spans="1:16" ht="23.1" customHeight="1">
      <c r="A40" s="73" t="s">
        <v>1734</v>
      </c>
      <c r="C40" s="177"/>
      <c r="D40" s="21"/>
    </row>
    <row r="41" spans="1:16" ht="23.1" customHeight="1">
      <c r="A41" s="73" t="s">
        <v>1735</v>
      </c>
      <c r="C41" s="177"/>
      <c r="D41" s="21"/>
    </row>
    <row r="42" spans="1:16" ht="23.1" customHeight="1">
      <c r="A42" s="178" t="s">
        <v>1738</v>
      </c>
      <c r="C42" s="177"/>
      <c r="D42" s="21"/>
    </row>
    <row r="43" spans="1:16" ht="23.1" customHeight="1">
      <c r="A43" s="178" t="s">
        <v>1737</v>
      </c>
      <c r="C43" s="177"/>
      <c r="D43" s="21"/>
    </row>
    <row r="44" spans="1:16" ht="23.1" customHeight="1">
      <c r="C44" s="177" t="s">
        <v>1501</v>
      </c>
    </row>
    <row r="45" spans="1:16" ht="23.1" customHeight="1">
      <c r="D45" s="23" t="s">
        <v>1500</v>
      </c>
      <c r="P45" s="178" t="s">
        <v>1499</v>
      </c>
    </row>
    <row r="46" spans="1:16" ht="23.1" customHeight="1">
      <c r="A46" s="178" t="s">
        <v>1502</v>
      </c>
      <c r="E46" s="23"/>
    </row>
    <row r="47" spans="1:16" ht="23.1" customHeight="1">
      <c r="C47" s="21" t="s">
        <v>1503</v>
      </c>
    </row>
    <row r="48" spans="1:16" ht="23.1" customHeight="1">
      <c r="D48" s="178" t="s">
        <v>1739</v>
      </c>
    </row>
    <row r="49" spans="1:14" ht="23.1" customHeight="1">
      <c r="A49" s="178" t="s">
        <v>1740</v>
      </c>
    </row>
    <row r="50" spans="1:14" ht="23.1" customHeight="1">
      <c r="D50" s="178" t="s">
        <v>1741</v>
      </c>
    </row>
    <row r="51" spans="1:14" ht="23.1" customHeight="1">
      <c r="A51" s="178" t="s">
        <v>1742</v>
      </c>
    </row>
    <row r="52" spans="1:14" ht="23.1" customHeight="1">
      <c r="D52" s="178" t="s">
        <v>1504</v>
      </c>
    </row>
    <row r="53" spans="1:14" ht="23.1" customHeight="1">
      <c r="D53" s="178" t="s">
        <v>1505</v>
      </c>
    </row>
    <row r="54" spans="1:14" ht="23.1" customHeight="1">
      <c r="C54" s="177" t="s">
        <v>427</v>
      </c>
    </row>
    <row r="55" spans="1:14" ht="23.1" customHeight="1">
      <c r="D55" s="177" t="s">
        <v>1587</v>
      </c>
    </row>
    <row r="56" spans="1:14" ht="23.1" customHeight="1">
      <c r="D56" s="177" t="s">
        <v>1508</v>
      </c>
    </row>
    <row r="57" spans="1:14" ht="23.1" customHeight="1">
      <c r="E57" s="178" t="s">
        <v>1951</v>
      </c>
    </row>
    <row r="58" spans="1:14" ht="23.1" customHeight="1">
      <c r="D58" s="21" t="s">
        <v>115</v>
      </c>
      <c r="E58" s="178" t="s">
        <v>1506</v>
      </c>
    </row>
    <row r="59" spans="1:14" ht="23.1" customHeight="1">
      <c r="E59" s="178" t="s">
        <v>1507</v>
      </c>
    </row>
    <row r="60" spans="1:14" ht="23.1" customHeight="1">
      <c r="D60" s="177" t="s">
        <v>1509</v>
      </c>
      <c r="N60" s="177" t="s">
        <v>1587</v>
      </c>
    </row>
    <row r="61" spans="1:14" ht="23.1" customHeight="1">
      <c r="E61" s="178" t="s">
        <v>1743</v>
      </c>
      <c r="N61" s="177" t="s">
        <v>1588</v>
      </c>
    </row>
    <row r="62" spans="1:14" ht="23.1" customHeight="1">
      <c r="A62" s="178" t="s">
        <v>1744</v>
      </c>
      <c r="N62" s="177" t="s">
        <v>1589</v>
      </c>
    </row>
    <row r="63" spans="1:14" ht="23.1" customHeight="1">
      <c r="N63" s="177"/>
    </row>
    <row r="64" spans="1:14" ht="23.1" customHeight="1">
      <c r="N64" s="177"/>
    </row>
    <row r="65" spans="1:14" ht="23.1" customHeight="1">
      <c r="N65" s="177"/>
    </row>
    <row r="66" spans="1:14" ht="23.1" customHeight="1">
      <c r="N66" s="177"/>
    </row>
    <row r="67" spans="1:14" ht="23.1" customHeight="1">
      <c r="N67" s="177"/>
    </row>
    <row r="68" spans="1:14" ht="23.1" customHeight="1">
      <c r="D68" s="177" t="s">
        <v>1745</v>
      </c>
    </row>
    <row r="69" spans="1:14" ht="23.1" customHeight="1">
      <c r="A69" s="177" t="s">
        <v>1746</v>
      </c>
    </row>
    <row r="70" spans="1:14" ht="23.1" customHeight="1">
      <c r="D70" s="177" t="s">
        <v>1508</v>
      </c>
    </row>
    <row r="71" spans="1:14" ht="23.1" customHeight="1">
      <c r="E71" s="178" t="s">
        <v>1510</v>
      </c>
    </row>
    <row r="72" spans="1:14" ht="23.1" customHeight="1">
      <c r="E72" s="178" t="s">
        <v>1511</v>
      </c>
    </row>
    <row r="73" spans="1:14" ht="23.1" customHeight="1">
      <c r="D73" s="177" t="s">
        <v>1509</v>
      </c>
    </row>
    <row r="74" spans="1:14" ht="23.1" customHeight="1">
      <c r="E74" s="178" t="s">
        <v>1512</v>
      </c>
    </row>
    <row r="75" spans="1:14" ht="23.1" customHeight="1">
      <c r="E75" s="1826" t="s">
        <v>1513</v>
      </c>
      <c r="F75" s="1826"/>
      <c r="G75" s="1826"/>
      <c r="H75" s="1826"/>
      <c r="I75" s="1826"/>
      <c r="J75" s="1826"/>
      <c r="K75" s="1826"/>
      <c r="L75" s="1826"/>
      <c r="M75" s="1826"/>
    </row>
    <row r="76" spans="1:14" ht="23.1" customHeight="1">
      <c r="A76" s="178" t="s">
        <v>1514</v>
      </c>
    </row>
    <row r="77" spans="1:14" ht="23.1" customHeight="1">
      <c r="D77" s="177" t="s">
        <v>1589</v>
      </c>
    </row>
    <row r="78" spans="1:14" ht="23.1" customHeight="1">
      <c r="D78" s="177" t="s">
        <v>1508</v>
      </c>
    </row>
    <row r="79" spans="1:14" ht="23.1" customHeight="1">
      <c r="E79" s="178" t="s">
        <v>1515</v>
      </c>
    </row>
    <row r="80" spans="1:14" ht="23.1" customHeight="1">
      <c r="E80" s="178" t="s">
        <v>1747</v>
      </c>
    </row>
    <row r="81" spans="1:13" ht="23.1" customHeight="1">
      <c r="A81" s="178" t="s">
        <v>1748</v>
      </c>
    </row>
    <row r="82" spans="1:13" ht="23.1" customHeight="1">
      <c r="D82" s="177" t="s">
        <v>1509</v>
      </c>
    </row>
    <row r="83" spans="1:13" ht="23.1" customHeight="1">
      <c r="D83" s="177"/>
      <c r="E83" s="1826" t="s">
        <v>1517</v>
      </c>
      <c r="F83" s="1826"/>
      <c r="G83" s="1826"/>
      <c r="H83" s="1826"/>
      <c r="I83" s="1826"/>
      <c r="J83" s="1826"/>
      <c r="K83" s="1826"/>
      <c r="L83" s="1826"/>
      <c r="M83" s="1826"/>
    </row>
    <row r="84" spans="1:13" ht="23.1" customHeight="1">
      <c r="A84" s="178" t="s">
        <v>1516</v>
      </c>
      <c r="E84" s="31"/>
    </row>
    <row r="85" spans="1:13" ht="23.1" customHeight="1">
      <c r="E85" s="178" t="s">
        <v>1518</v>
      </c>
    </row>
    <row r="86" spans="1:13" ht="23.1" customHeight="1">
      <c r="A86" s="178" t="s">
        <v>1519</v>
      </c>
      <c r="E86" s="31"/>
    </row>
    <row r="87" spans="1:13" ht="15.75" customHeight="1">
      <c r="E87" s="31"/>
    </row>
    <row r="88" spans="1:13" ht="23.1" customHeight="1">
      <c r="C88" s="21" t="s">
        <v>1562</v>
      </c>
    </row>
    <row r="89" spans="1:13" ht="23.1" customHeight="1">
      <c r="D89" s="21" t="s">
        <v>1521</v>
      </c>
    </row>
    <row r="90" spans="1:13" ht="23.1" customHeight="1">
      <c r="D90" s="21" t="s">
        <v>1520</v>
      </c>
    </row>
    <row r="91" spans="1:13" ht="23.1" customHeight="1">
      <c r="D91" s="21"/>
      <c r="E91" s="178" t="s">
        <v>190</v>
      </c>
    </row>
    <row r="92" spans="1:13" ht="23.1" customHeight="1">
      <c r="D92" s="21"/>
      <c r="E92" s="178" t="s">
        <v>191</v>
      </c>
    </row>
    <row r="93" spans="1:13" ht="23.1" customHeight="1">
      <c r="D93" s="21"/>
      <c r="E93" s="178" t="s">
        <v>192</v>
      </c>
    </row>
    <row r="94" spans="1:13" ht="23.1" customHeight="1">
      <c r="D94" s="21" t="s">
        <v>1503</v>
      </c>
    </row>
    <row r="95" spans="1:13" ht="23.1" customHeight="1">
      <c r="D95" s="21"/>
      <c r="E95" s="178" t="s">
        <v>201</v>
      </c>
    </row>
    <row r="97" spans="1:18" ht="23.1" customHeight="1">
      <c r="D97" s="177"/>
    </row>
    <row r="98" spans="1:18" ht="23.1" customHeight="1">
      <c r="D98" s="177"/>
    </row>
    <row r="99" spans="1:18" ht="23.1" customHeight="1">
      <c r="D99" s="177"/>
    </row>
    <row r="100" spans="1:18" ht="23.1" customHeight="1">
      <c r="D100" s="177"/>
    </row>
    <row r="101" spans="1:18" ht="23.1" customHeight="1">
      <c r="D101" s="177" t="s">
        <v>427</v>
      </c>
    </row>
    <row r="102" spans="1:18" ht="23.1" customHeight="1">
      <c r="D102" s="178" t="s">
        <v>1525</v>
      </c>
    </row>
    <row r="103" spans="1:18" ht="23.1" customHeight="1">
      <c r="A103" s="178" t="s">
        <v>1522</v>
      </c>
    </row>
    <row r="104" spans="1:18" ht="23.1" customHeight="1">
      <c r="D104" s="177" t="s">
        <v>1526</v>
      </c>
    </row>
    <row r="105" spans="1:18" ht="23.1" customHeight="1">
      <c r="A105" s="178" t="s">
        <v>1523</v>
      </c>
      <c r="E105" s="177"/>
    </row>
    <row r="106" spans="1:18" ht="23.1" customHeight="1">
      <c r="D106" s="177" t="s">
        <v>1527</v>
      </c>
      <c r="R106" s="178" t="s">
        <v>3038</v>
      </c>
    </row>
    <row r="107" spans="1:18" ht="23.1" customHeight="1">
      <c r="A107" s="178" t="s">
        <v>1524</v>
      </c>
      <c r="D107" s="177"/>
    </row>
    <row r="108" spans="1:18" ht="23.1" customHeight="1">
      <c r="D108" s="177" t="s">
        <v>1530</v>
      </c>
    </row>
    <row r="109" spans="1:18" ht="23.1" customHeight="1">
      <c r="A109" s="178" t="s">
        <v>531</v>
      </c>
      <c r="D109" s="177"/>
    </row>
    <row r="110" spans="1:18" ht="23.1" customHeight="1">
      <c r="D110" s="177" t="s">
        <v>1528</v>
      </c>
    </row>
    <row r="111" spans="1:18" ht="23.1" customHeight="1">
      <c r="D111" s="178" t="s">
        <v>1529</v>
      </c>
    </row>
  </sheetData>
  <mergeCells count="6">
    <mergeCell ref="E83:M83"/>
    <mergeCell ref="D18:M18"/>
    <mergeCell ref="C22:M22"/>
    <mergeCell ref="A30:M30"/>
    <mergeCell ref="E75:M75"/>
    <mergeCell ref="A32:M32"/>
  </mergeCells>
  <pageMargins left="0.82677165354330717" right="0.27559055118110237" top="0.70866141732283472" bottom="0.31496062992125984" header="0.31496062992125984" footer="0.31496062992125984"/>
  <pageSetup paperSize="9" firstPageNumber="25" orientation="portrait" useFirstPageNumber="1" horizontalDpi="4294967293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"/>
  <sheetViews>
    <sheetView topLeftCell="A10" zoomScale="120" zoomScaleNormal="120" workbookViewId="0">
      <selection activeCell="C13" sqref="C13"/>
    </sheetView>
  </sheetViews>
  <sheetFormatPr defaultRowHeight="24" customHeight="1"/>
  <cols>
    <col min="1" max="1" width="4.5703125" customWidth="1"/>
    <col min="2" max="2" width="2.7109375" customWidth="1"/>
    <col min="3" max="3" width="3.5703125" customWidth="1"/>
    <col min="4" max="4" width="3.28515625" customWidth="1"/>
    <col min="16" max="16" width="4" style="1" customWidth="1"/>
    <col min="17" max="17" width="4.28515625" style="1" customWidth="1"/>
    <col min="18" max="25" width="9" style="1"/>
  </cols>
  <sheetData>
    <row r="1" spans="1:21" ht="24" customHeight="1">
      <c r="A1" s="177" t="s">
        <v>2640</v>
      </c>
    </row>
    <row r="2" spans="1:21" ht="24" customHeight="1">
      <c r="B2" s="177" t="s">
        <v>1380</v>
      </c>
      <c r="C2" s="178"/>
      <c r="D2" s="178"/>
      <c r="E2" s="178"/>
      <c r="F2" s="178"/>
      <c r="G2" s="178"/>
      <c r="Q2" s="177"/>
    </row>
    <row r="3" spans="1:21" ht="24" customHeight="1">
      <c r="B3" s="416" t="s">
        <v>1749</v>
      </c>
      <c r="C3" s="178"/>
      <c r="D3" s="178"/>
      <c r="E3" s="178"/>
      <c r="F3" s="178"/>
      <c r="G3" s="178"/>
      <c r="R3" s="2"/>
      <c r="S3"/>
      <c r="T3"/>
      <c r="U3"/>
    </row>
    <row r="4" spans="1:21" ht="24" customHeight="1">
      <c r="B4" s="177" t="s">
        <v>427</v>
      </c>
      <c r="C4" s="178"/>
      <c r="D4" s="178"/>
      <c r="E4" s="178"/>
      <c r="F4" s="178"/>
      <c r="G4" s="178"/>
      <c r="S4"/>
      <c r="T4"/>
    </row>
    <row r="5" spans="1:21" ht="24" customHeight="1">
      <c r="C5" s="177" t="s">
        <v>1584</v>
      </c>
      <c r="S5"/>
      <c r="T5"/>
    </row>
    <row r="6" spans="1:21" s="178" customFormat="1" ht="24" customHeight="1">
      <c r="D6" s="177" t="s">
        <v>218</v>
      </c>
    </row>
    <row r="7" spans="1:21" s="178" customFormat="1" ht="24" customHeight="1">
      <c r="E7" s="178" t="s">
        <v>1531</v>
      </c>
    </row>
    <row r="8" spans="1:21" s="178" customFormat="1" ht="24" customHeight="1">
      <c r="E8" s="178" t="s">
        <v>1532</v>
      </c>
    </row>
    <row r="9" spans="1:21" s="178" customFormat="1" ht="24" customHeight="1">
      <c r="E9" s="178" t="s">
        <v>1533</v>
      </c>
    </row>
    <row r="10" spans="1:21" s="178" customFormat="1" ht="24" customHeight="1">
      <c r="E10" s="178" t="s">
        <v>1541</v>
      </c>
    </row>
    <row r="11" spans="1:21" s="178" customFormat="1" ht="24" customHeight="1">
      <c r="E11" s="178" t="s">
        <v>1542</v>
      </c>
    </row>
    <row r="12" spans="1:21" s="178" customFormat="1" ht="24" customHeight="1">
      <c r="E12" s="178" t="s">
        <v>1534</v>
      </c>
    </row>
    <row r="13" spans="1:21" s="178" customFormat="1" ht="24" customHeight="1">
      <c r="C13" s="177" t="s">
        <v>1585</v>
      </c>
    </row>
    <row r="14" spans="1:21" s="178" customFormat="1" ht="24" customHeight="1">
      <c r="D14" s="177" t="s">
        <v>218</v>
      </c>
    </row>
    <row r="15" spans="1:21" s="178" customFormat="1" ht="24" customHeight="1">
      <c r="E15" s="178" t="s">
        <v>1535</v>
      </c>
      <c r="Q15" s="177"/>
      <c r="R15" s="23"/>
      <c r="S15" s="23"/>
      <c r="T15" s="23"/>
      <c r="U15" s="23"/>
    </row>
    <row r="16" spans="1:21" s="178" customFormat="1" ht="24" customHeight="1">
      <c r="E16" s="178" t="s">
        <v>1536</v>
      </c>
      <c r="R16" s="177"/>
    </row>
    <row r="17" spans="1:25" s="178" customFormat="1" ht="24" customHeight="1">
      <c r="E17" s="178" t="s">
        <v>1543</v>
      </c>
      <c r="Q17" s="23"/>
    </row>
    <row r="18" spans="1:25" ht="24" customHeight="1">
      <c r="B18" s="178"/>
      <c r="C18" s="178"/>
      <c r="D18" s="178"/>
      <c r="E18" s="178" t="s">
        <v>1544</v>
      </c>
      <c r="Q18" s="23"/>
      <c r="S18"/>
      <c r="T18"/>
    </row>
    <row r="19" spans="1:25" s="176" customFormat="1" ht="24" customHeight="1">
      <c r="A19" s="178"/>
      <c r="B19" s="178"/>
      <c r="C19" s="178"/>
      <c r="D19" s="178"/>
      <c r="E19" s="178" t="s">
        <v>1537</v>
      </c>
      <c r="P19" s="178"/>
      <c r="Q19" s="23"/>
      <c r="R19" s="178"/>
      <c r="U19" s="178"/>
      <c r="V19" s="178"/>
      <c r="W19" s="178"/>
      <c r="X19" s="178"/>
      <c r="Y19" s="178"/>
    </row>
    <row r="20" spans="1:25" s="176" customFormat="1" ht="24" customHeight="1">
      <c r="A20" s="178"/>
      <c r="B20" s="178"/>
      <c r="C20" s="178"/>
      <c r="D20" s="178"/>
      <c r="E20" s="178" t="s">
        <v>1545</v>
      </c>
      <c r="P20" s="178"/>
      <c r="Q20" s="23"/>
      <c r="R20" s="178"/>
      <c r="U20" s="178"/>
      <c r="V20" s="178"/>
      <c r="W20" s="178"/>
      <c r="X20" s="178"/>
      <c r="Y20" s="178"/>
    </row>
    <row r="21" spans="1:25" s="176" customFormat="1" ht="24" customHeight="1">
      <c r="B21" s="178"/>
      <c r="C21" s="178"/>
      <c r="D21" s="178"/>
      <c r="E21" s="178" t="s">
        <v>1546</v>
      </c>
      <c r="P21" s="178"/>
      <c r="Q21" s="23"/>
      <c r="R21" s="178"/>
      <c r="U21" s="178"/>
      <c r="V21" s="178"/>
      <c r="W21" s="178"/>
      <c r="X21" s="178"/>
      <c r="Y21" s="178"/>
    </row>
    <row r="22" spans="1:25" ht="24" customHeight="1">
      <c r="C22" s="177" t="s">
        <v>1586</v>
      </c>
      <c r="Q22" s="23"/>
      <c r="S22"/>
      <c r="T22"/>
    </row>
    <row r="23" spans="1:25" s="178" customFormat="1" ht="24" customHeight="1">
      <c r="D23" s="177" t="s">
        <v>218</v>
      </c>
      <c r="Q23" s="23"/>
    </row>
    <row r="24" spans="1:25" s="178" customFormat="1" ht="24" customHeight="1">
      <c r="E24" s="178" t="s">
        <v>1538</v>
      </c>
      <c r="Q24" s="23"/>
    </row>
    <row r="25" spans="1:25" s="178" customFormat="1" ht="24" customHeight="1">
      <c r="E25" s="178" t="s">
        <v>1539</v>
      </c>
      <c r="Q25" s="23"/>
    </row>
    <row r="26" spans="1:25" s="178" customFormat="1" ht="24" customHeight="1">
      <c r="E26" s="178" t="s">
        <v>1540</v>
      </c>
      <c r="Q26" s="23"/>
    </row>
    <row r="27" spans="1:25" s="178" customFormat="1" ht="24" customHeight="1">
      <c r="E27" s="178" t="s">
        <v>1547</v>
      </c>
      <c r="Q27" s="23"/>
    </row>
    <row r="28" spans="1:25" s="178" customFormat="1" ht="24" customHeight="1">
      <c r="E28" s="178" t="s">
        <v>1548</v>
      </c>
      <c r="Q28" s="23"/>
    </row>
    <row r="29" spans="1:25" s="178" customFormat="1" ht="24" customHeight="1">
      <c r="Q29" s="23"/>
    </row>
    <row r="30" spans="1:25" s="178" customFormat="1" ht="24" customHeight="1">
      <c r="Q30" s="23"/>
    </row>
    <row r="31" spans="1:25" s="178" customFormat="1" ht="24" customHeight="1">
      <c r="Q31" s="23"/>
    </row>
    <row r="32" spans="1:25" ht="24" customHeight="1">
      <c r="C32" s="177" t="s">
        <v>1644</v>
      </c>
      <c r="Q32" s="23"/>
      <c r="S32"/>
      <c r="T32"/>
      <c r="U32"/>
    </row>
    <row r="33" spans="1:25" ht="24" customHeight="1">
      <c r="A33" s="177" t="s">
        <v>1645</v>
      </c>
      <c r="Q33" s="23"/>
      <c r="S33"/>
      <c r="T33"/>
    </row>
    <row r="34" spans="1:25" s="176" customFormat="1" ht="24" customHeight="1">
      <c r="A34" s="178"/>
      <c r="D34" s="177" t="s">
        <v>218</v>
      </c>
      <c r="P34" s="178"/>
      <c r="Q34" s="23"/>
      <c r="R34" s="178"/>
      <c r="U34" s="178"/>
      <c r="V34" s="178"/>
      <c r="W34" s="178"/>
      <c r="X34" s="178"/>
      <c r="Y34" s="178"/>
    </row>
    <row r="35" spans="1:25" s="176" customFormat="1" ht="24" customHeight="1">
      <c r="A35" s="178"/>
      <c r="E35" s="178" t="s">
        <v>1550</v>
      </c>
      <c r="P35" s="178"/>
      <c r="Q35" s="23"/>
      <c r="R35" s="178"/>
      <c r="U35" s="178"/>
      <c r="V35" s="178"/>
      <c r="W35" s="178"/>
      <c r="X35" s="178"/>
      <c r="Y35" s="178"/>
    </row>
    <row r="36" spans="1:25" s="419" customFormat="1" ht="24" customHeight="1">
      <c r="A36" s="178"/>
      <c r="E36" s="178" t="s">
        <v>1551</v>
      </c>
      <c r="P36" s="178"/>
      <c r="Q36" s="23"/>
      <c r="R36" s="178"/>
      <c r="U36" s="178"/>
      <c r="V36" s="178"/>
      <c r="W36" s="178"/>
      <c r="X36" s="178"/>
      <c r="Y36" s="178"/>
    </row>
    <row r="37" spans="1:25" s="419" customFormat="1" ht="24" customHeight="1">
      <c r="A37" s="178"/>
      <c r="E37" s="178" t="s">
        <v>1552</v>
      </c>
      <c r="P37" s="178"/>
      <c r="Q37" s="23"/>
      <c r="R37" s="178"/>
      <c r="U37" s="178"/>
      <c r="V37" s="178"/>
      <c r="W37" s="178"/>
      <c r="X37" s="178"/>
      <c r="Y37" s="178"/>
    </row>
    <row r="38" spans="1:25" s="419" customFormat="1" ht="24" customHeight="1">
      <c r="A38" s="178"/>
      <c r="E38" s="178" t="s">
        <v>1553</v>
      </c>
      <c r="P38" s="178"/>
      <c r="Q38" s="23"/>
      <c r="R38" s="178"/>
      <c r="U38" s="178"/>
      <c r="V38" s="178"/>
      <c r="W38" s="178"/>
      <c r="X38" s="178"/>
      <c r="Y38" s="178"/>
    </row>
    <row r="39" spans="1:25" s="419" customFormat="1" ht="24" customHeight="1">
      <c r="A39" s="178"/>
      <c r="E39" s="178" t="s">
        <v>1554</v>
      </c>
      <c r="P39" s="178"/>
      <c r="Q39" s="23"/>
      <c r="R39" s="178"/>
      <c r="U39" s="178"/>
      <c r="V39" s="178"/>
      <c r="W39" s="178"/>
      <c r="X39" s="178"/>
      <c r="Y39" s="178"/>
    </row>
    <row r="40" spans="1:25" s="419" customFormat="1" ht="24" customHeight="1">
      <c r="A40" s="178"/>
      <c r="E40" s="178" t="s">
        <v>1555</v>
      </c>
      <c r="P40" s="178"/>
      <c r="Q40" s="23"/>
      <c r="R40" s="178"/>
      <c r="U40" s="178"/>
      <c r="V40" s="178"/>
      <c r="W40" s="178"/>
      <c r="X40" s="178"/>
      <c r="Y40" s="178"/>
    </row>
    <row r="41" spans="1:25" s="419" customFormat="1" ht="24" customHeight="1">
      <c r="A41" s="178"/>
      <c r="E41" s="178" t="s">
        <v>1556</v>
      </c>
      <c r="P41" s="178"/>
      <c r="Q41" s="23"/>
      <c r="R41" s="178"/>
      <c r="U41" s="178"/>
      <c r="V41" s="178"/>
      <c r="W41" s="178"/>
      <c r="X41" s="178"/>
      <c r="Y41" s="178"/>
    </row>
    <row r="42" spans="1:25" ht="24" customHeight="1">
      <c r="C42" s="177" t="s">
        <v>1549</v>
      </c>
      <c r="Q42" s="177"/>
      <c r="R42" s="23"/>
      <c r="S42" s="23"/>
      <c r="T42" s="23"/>
      <c r="U42" s="23"/>
    </row>
    <row r="43" spans="1:25" ht="24" customHeight="1">
      <c r="D43" s="177" t="s">
        <v>218</v>
      </c>
      <c r="Q43" s="23"/>
      <c r="R43" s="2"/>
      <c r="S43" s="23"/>
      <c r="T43" s="23"/>
      <c r="U43" s="23"/>
    </row>
    <row r="44" spans="1:25" ht="24" customHeight="1">
      <c r="E44" s="178" t="s">
        <v>1557</v>
      </c>
      <c r="Q44" s="23"/>
      <c r="S44"/>
      <c r="T44"/>
      <c r="U44"/>
    </row>
    <row r="45" spans="1:25" ht="24" customHeight="1">
      <c r="B45" s="178"/>
      <c r="C45" s="178"/>
      <c r="D45" s="178"/>
      <c r="E45" s="178" t="s">
        <v>1558</v>
      </c>
      <c r="Q45" s="23"/>
      <c r="S45"/>
      <c r="T45"/>
    </row>
    <row r="46" spans="1:25" ht="24" customHeight="1">
      <c r="A46" s="178"/>
      <c r="B46" s="178"/>
      <c r="C46" s="178"/>
      <c r="D46" s="178"/>
      <c r="E46" s="178" t="s">
        <v>1559</v>
      </c>
      <c r="Q46" s="23"/>
      <c r="R46" s="1823"/>
      <c r="S46" s="1823"/>
      <c r="T46" s="1823"/>
      <c r="U46" s="1823"/>
      <c r="V46" s="1823"/>
      <c r="W46" s="1823"/>
      <c r="X46" s="1823"/>
    </row>
    <row r="47" spans="1:25" ht="24" customHeight="1">
      <c r="B47" s="178"/>
      <c r="C47" s="178"/>
      <c r="D47" s="178"/>
      <c r="E47" s="178" t="s">
        <v>1560</v>
      </c>
      <c r="Q47" s="23"/>
      <c r="S47"/>
      <c r="T47"/>
    </row>
    <row r="48" spans="1:25" ht="24" customHeight="1">
      <c r="Q48" s="23"/>
      <c r="S48"/>
      <c r="T48"/>
    </row>
    <row r="49" spans="17:24" ht="24" customHeight="1">
      <c r="Q49" s="177"/>
      <c r="R49" s="23"/>
      <c r="S49" s="23"/>
      <c r="T49" s="23"/>
      <c r="U49" s="23"/>
      <c r="V49" s="23"/>
      <c r="W49" s="23"/>
      <c r="X49" s="23"/>
    </row>
    <row r="50" spans="17:24" ht="24" customHeight="1">
      <c r="Q50" s="23"/>
      <c r="R50" s="2"/>
      <c r="S50" s="23"/>
      <c r="T50" s="23"/>
      <c r="U50" s="23"/>
      <c r="V50" s="23"/>
      <c r="W50" s="23"/>
      <c r="X50" s="23"/>
    </row>
    <row r="51" spans="17:24" ht="24" customHeight="1">
      <c r="Q51" s="23"/>
      <c r="S51"/>
      <c r="T51"/>
      <c r="U51"/>
      <c r="V51" s="23"/>
      <c r="W51" s="23"/>
      <c r="X51" s="23"/>
    </row>
    <row r="52" spans="17:24" ht="24" customHeight="1">
      <c r="Q52" s="23"/>
      <c r="S52"/>
      <c r="T52"/>
      <c r="V52" s="23"/>
      <c r="W52" s="23"/>
      <c r="X52" s="23"/>
    </row>
    <row r="53" spans="17:24" ht="24" customHeight="1">
      <c r="Q53" s="23"/>
      <c r="S53"/>
      <c r="T53"/>
      <c r="V53" s="23"/>
      <c r="W53" s="23"/>
      <c r="X53" s="23"/>
    </row>
    <row r="54" spans="17:24" ht="24" customHeight="1">
      <c r="Q54" s="177"/>
      <c r="R54" s="23"/>
      <c r="S54" s="23"/>
      <c r="T54" s="23"/>
      <c r="U54" s="23"/>
      <c r="V54" s="23"/>
      <c r="W54" s="23"/>
      <c r="X54" s="23"/>
    </row>
    <row r="55" spans="17:24" ht="24" customHeight="1">
      <c r="Q55" s="23"/>
      <c r="R55" s="2"/>
      <c r="S55" s="23"/>
      <c r="T55" s="23"/>
      <c r="U55" s="23"/>
      <c r="V55" s="23"/>
      <c r="W55" s="23"/>
      <c r="X55" s="23"/>
    </row>
    <row r="56" spans="17:24" ht="24" customHeight="1">
      <c r="Q56" s="23"/>
      <c r="S56"/>
      <c r="T56"/>
      <c r="U56"/>
      <c r="V56" s="23"/>
      <c r="W56" s="23"/>
      <c r="X56" s="23"/>
    </row>
    <row r="57" spans="17:24" ht="24" customHeight="1">
      <c r="Q57" s="177"/>
      <c r="R57" s="23"/>
      <c r="S57" s="23"/>
      <c r="T57" s="23"/>
      <c r="U57" s="23"/>
      <c r="V57" s="23"/>
      <c r="W57" s="23"/>
      <c r="X57" s="23"/>
    </row>
    <row r="58" spans="17:24" ht="24" customHeight="1">
      <c r="Q58" s="23"/>
      <c r="R58" s="2"/>
      <c r="S58" s="23"/>
      <c r="T58" s="23"/>
      <c r="U58" s="23"/>
      <c r="V58" s="23"/>
      <c r="W58" s="23"/>
      <c r="X58" s="23"/>
    </row>
    <row r="59" spans="17:24" ht="24" customHeight="1">
      <c r="Q59" s="23"/>
      <c r="S59"/>
      <c r="T59"/>
      <c r="U59"/>
      <c r="V59" s="23"/>
      <c r="W59" s="23"/>
      <c r="X59" s="23"/>
    </row>
    <row r="60" spans="17:24" ht="24" customHeight="1">
      <c r="Q60" s="23"/>
      <c r="S60"/>
      <c r="T60"/>
    </row>
    <row r="61" spans="17:24" ht="24" customHeight="1">
      <c r="Q61" s="23"/>
      <c r="S61"/>
      <c r="U61"/>
    </row>
    <row r="62" spans="17:24" ht="24" customHeight="1">
      <c r="Q62" s="23"/>
      <c r="R62" s="23"/>
      <c r="S62" s="23"/>
      <c r="T62" s="23"/>
      <c r="U62" s="23"/>
    </row>
    <row r="63" spans="17:24" ht="24" customHeight="1">
      <c r="Q63" s="23"/>
      <c r="R63" s="23"/>
      <c r="S63" s="23"/>
      <c r="T63" s="23"/>
      <c r="U63" s="23"/>
    </row>
    <row r="64" spans="17:24" ht="24" customHeight="1">
      <c r="Q64" s="23"/>
      <c r="R64" s="23"/>
      <c r="S64" s="23"/>
      <c r="T64" s="23"/>
      <c r="U64" s="23"/>
    </row>
    <row r="65" spans="17:21" ht="24" customHeight="1">
      <c r="Q65" s="23"/>
      <c r="R65" s="23"/>
      <c r="S65" s="23"/>
      <c r="T65" s="23"/>
      <c r="U65" s="23"/>
    </row>
    <row r="66" spans="17:21" ht="24" customHeight="1">
      <c r="Q66" s="23"/>
      <c r="R66" s="23"/>
      <c r="S66" s="23"/>
      <c r="T66" s="23"/>
      <c r="U66" s="23"/>
    </row>
    <row r="67" spans="17:21" ht="24" customHeight="1">
      <c r="Q67" s="23"/>
      <c r="R67" s="23"/>
      <c r="S67" s="23"/>
      <c r="T67" s="23"/>
      <c r="U67" s="23"/>
    </row>
    <row r="68" spans="17:21" ht="24" customHeight="1">
      <c r="Q68" s="23"/>
      <c r="R68" s="23"/>
      <c r="S68" s="23"/>
      <c r="T68" s="23"/>
      <c r="U68" s="23"/>
    </row>
    <row r="69" spans="17:21" ht="24" customHeight="1">
      <c r="Q69" s="23"/>
      <c r="R69" s="23"/>
      <c r="S69" s="23"/>
      <c r="T69" s="23"/>
      <c r="U69" s="23"/>
    </row>
    <row r="70" spans="17:21" ht="24" customHeight="1">
      <c r="Q70" s="23"/>
      <c r="R70" s="23"/>
      <c r="S70" s="23"/>
      <c r="T70" s="23"/>
      <c r="U70" s="23"/>
    </row>
    <row r="71" spans="17:21" ht="24" customHeight="1">
      <c r="Q71" s="23"/>
      <c r="R71" s="23"/>
      <c r="S71" s="23"/>
      <c r="T71" s="23"/>
      <c r="U71" s="23"/>
    </row>
    <row r="72" spans="17:21" ht="24" customHeight="1">
      <c r="Q72" s="23"/>
      <c r="R72" s="23"/>
      <c r="S72" s="23"/>
      <c r="T72" s="23"/>
      <c r="U72" s="23"/>
    </row>
    <row r="73" spans="17:21" ht="24" customHeight="1">
      <c r="Q73" s="23"/>
      <c r="R73" s="23"/>
      <c r="S73" s="23"/>
      <c r="T73" s="23"/>
      <c r="U73" s="23"/>
    </row>
  </sheetData>
  <mergeCells count="1">
    <mergeCell ref="R46:X46"/>
  </mergeCells>
  <pageMargins left="0.9055118110236221" right="0.70866141732283472" top="0.9055118110236221" bottom="0.74803149606299213" header="0.31496062992125984" footer="0.31496062992125984"/>
  <pageSetup paperSize="9" firstPageNumber="29" orientation="portrait" useFirstPageNumber="1" horizontalDpi="4294967293" r:id="rId1"/>
  <headerFooter>
    <oddHeader>&amp;R&amp;P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opLeftCell="A31" zoomScale="110" zoomScaleNormal="110" workbookViewId="0">
      <selection activeCell="C38" sqref="C38"/>
    </sheetView>
  </sheetViews>
  <sheetFormatPr defaultColWidth="9" defaultRowHeight="24"/>
  <cols>
    <col min="1" max="1" width="3.85546875" style="1" customWidth="1"/>
    <col min="2" max="2" width="4.42578125" style="1" customWidth="1"/>
    <col min="3" max="3" width="4.28515625" style="1" customWidth="1"/>
    <col min="4" max="4" width="4.42578125" style="1" customWidth="1"/>
    <col min="5" max="5" width="5.42578125" style="1" customWidth="1"/>
    <col min="6" max="10" width="9" style="1"/>
    <col min="11" max="11" width="12.7109375" style="1" customWidth="1"/>
    <col min="12" max="16384" width="9" style="1"/>
  </cols>
  <sheetData>
    <row r="1" spans="1:11">
      <c r="A1" s="177" t="s">
        <v>2641</v>
      </c>
    </row>
    <row r="2" spans="1:11" s="178" customFormat="1">
      <c r="A2" s="177"/>
      <c r="B2" s="412" t="s">
        <v>1489</v>
      </c>
    </row>
    <row r="3" spans="1:11" s="178" customFormat="1">
      <c r="A3" s="1824" t="s">
        <v>1490</v>
      </c>
      <c r="B3" s="1824"/>
      <c r="C3" s="1824"/>
      <c r="D3" s="1824"/>
      <c r="E3" s="1824"/>
      <c r="F3" s="1824"/>
      <c r="G3" s="1824"/>
      <c r="H3" s="1824"/>
      <c r="I3" s="1824"/>
      <c r="J3" s="1824"/>
      <c r="K3" s="1824"/>
    </row>
    <row r="4" spans="1:11" s="178" customFormat="1">
      <c r="A4" s="178" t="s">
        <v>1491</v>
      </c>
      <c r="B4" s="412"/>
    </row>
    <row r="5" spans="1:11" s="178" customFormat="1">
      <c r="A5" s="178" t="s">
        <v>1492</v>
      </c>
      <c r="B5" s="412"/>
    </row>
    <row r="6" spans="1:11" s="178" customFormat="1">
      <c r="A6" s="178" t="s">
        <v>1493</v>
      </c>
      <c r="B6" s="412"/>
    </row>
    <row r="7" spans="1:11" s="178" customFormat="1">
      <c r="A7" s="177"/>
      <c r="B7" s="412" t="s">
        <v>1495</v>
      </c>
    </row>
    <row r="8" spans="1:11" s="178" customFormat="1">
      <c r="A8" s="178" t="s">
        <v>1496</v>
      </c>
      <c r="B8" s="412"/>
    </row>
    <row r="9" spans="1:11" s="178" customFormat="1">
      <c r="A9" s="178" t="s">
        <v>1497</v>
      </c>
      <c r="B9" s="412"/>
    </row>
    <row r="10" spans="1:11" s="178" customFormat="1">
      <c r="A10" s="178" t="s">
        <v>1498</v>
      </c>
      <c r="B10" s="412"/>
    </row>
    <row r="11" spans="1:11">
      <c r="B11" s="177" t="s">
        <v>2642</v>
      </c>
    </row>
    <row r="12" spans="1:11">
      <c r="C12" s="3" t="s">
        <v>2645</v>
      </c>
    </row>
    <row r="13" spans="1:11">
      <c r="B13" s="177" t="s">
        <v>2643</v>
      </c>
    </row>
    <row r="14" spans="1:11">
      <c r="C14" s="23" t="s">
        <v>669</v>
      </c>
      <c r="F14" s="24" t="s">
        <v>88</v>
      </c>
    </row>
    <row r="15" spans="1:11">
      <c r="C15" s="23" t="s">
        <v>670</v>
      </c>
      <c r="F15" s="4" t="s">
        <v>116</v>
      </c>
    </row>
    <row r="16" spans="1:11">
      <c r="C16" s="23" t="s">
        <v>671</v>
      </c>
      <c r="F16" s="4" t="s">
        <v>90</v>
      </c>
    </row>
    <row r="17" spans="2:6">
      <c r="C17" s="23" t="s">
        <v>672</v>
      </c>
      <c r="F17" s="17" t="s">
        <v>117</v>
      </c>
    </row>
    <row r="18" spans="2:6">
      <c r="C18" s="23" t="s">
        <v>673</v>
      </c>
      <c r="F18" s="17" t="s">
        <v>118</v>
      </c>
    </row>
    <row r="19" spans="2:6">
      <c r="B19" s="177" t="s">
        <v>2644</v>
      </c>
      <c r="C19" s="23"/>
    </row>
    <row r="20" spans="2:6">
      <c r="C20" s="1" t="s">
        <v>659</v>
      </c>
    </row>
    <row r="21" spans="2:6">
      <c r="C21" s="1" t="s">
        <v>243</v>
      </c>
    </row>
    <row r="22" spans="2:6">
      <c r="C22" s="1" t="s">
        <v>244</v>
      </c>
    </row>
    <row r="23" spans="2:6">
      <c r="C23" s="1" t="s">
        <v>245</v>
      </c>
    </row>
    <row r="24" spans="2:6">
      <c r="C24" s="1" t="s">
        <v>660</v>
      </c>
    </row>
    <row r="25" spans="2:6">
      <c r="B25" s="177" t="s">
        <v>2646</v>
      </c>
    </row>
    <row r="26" spans="2:6">
      <c r="B26" s="2"/>
      <c r="C26" s="178" t="s">
        <v>1210</v>
      </c>
    </row>
    <row r="27" spans="2:6">
      <c r="B27" s="177" t="s">
        <v>2647</v>
      </c>
    </row>
    <row r="28" spans="2:6">
      <c r="B28" s="2"/>
      <c r="C28" s="178" t="s">
        <v>1211</v>
      </c>
    </row>
    <row r="29" spans="2:6" s="178" customFormat="1">
      <c r="B29" s="177"/>
    </row>
    <row r="30" spans="2:6" s="178" customFormat="1">
      <c r="B30" s="177"/>
    </row>
    <row r="31" spans="2:6" s="178" customFormat="1">
      <c r="B31" s="177"/>
    </row>
    <row r="32" spans="2:6">
      <c r="B32" s="177" t="s">
        <v>2648</v>
      </c>
    </row>
    <row r="33" spans="3:17" ht="21.95" customHeight="1">
      <c r="C33" s="2" t="s">
        <v>1038</v>
      </c>
      <c r="L33" s="1828"/>
      <c r="M33" s="1828"/>
      <c r="N33" s="1828"/>
      <c r="O33" s="1828"/>
      <c r="P33" s="1828"/>
      <c r="Q33" s="1828"/>
    </row>
    <row r="34" spans="3:17" ht="21.95" customHeight="1">
      <c r="D34" s="1" t="s">
        <v>674</v>
      </c>
      <c r="L34" s="126"/>
      <c r="M34" s="127"/>
      <c r="N34" s="127"/>
      <c r="O34" s="127"/>
      <c r="P34" s="127"/>
      <c r="Q34" s="127"/>
    </row>
    <row r="35" spans="3:17" ht="21.95" customHeight="1">
      <c r="D35" s="1" t="s">
        <v>675</v>
      </c>
      <c r="L35" s="1828"/>
      <c r="M35" s="1828"/>
      <c r="N35" s="1828"/>
      <c r="O35" s="1828"/>
      <c r="P35" s="1828"/>
      <c r="Q35" s="1828"/>
    </row>
    <row r="36" spans="3:17" ht="21.95" customHeight="1">
      <c r="D36" s="1" t="s">
        <v>676</v>
      </c>
      <c r="L36" s="1828"/>
      <c r="M36" s="1828"/>
      <c r="N36" s="1828"/>
      <c r="O36" s="1828"/>
      <c r="P36" s="1828"/>
      <c r="Q36" s="1828"/>
    </row>
    <row r="37" spans="3:17">
      <c r="D37" s="1" t="s">
        <v>694</v>
      </c>
      <c r="L37" s="40"/>
      <c r="M37" s="40"/>
      <c r="N37" s="40"/>
      <c r="O37" s="40"/>
      <c r="P37" s="40"/>
      <c r="Q37" s="40"/>
    </row>
    <row r="38" spans="3:17">
      <c r="C38" s="2" t="s">
        <v>1039</v>
      </c>
    </row>
    <row r="39" spans="3:17" ht="21.95" customHeight="1">
      <c r="C39" s="31"/>
      <c r="D39" s="1830" t="s">
        <v>677</v>
      </c>
      <c r="E39" s="1830"/>
      <c r="F39" s="1830"/>
      <c r="G39" s="1830"/>
      <c r="H39" s="1830"/>
      <c r="I39" s="1830"/>
      <c r="J39" s="31"/>
      <c r="K39" s="31"/>
    </row>
    <row r="40" spans="3:17">
      <c r="D40" s="1" t="s">
        <v>678</v>
      </c>
      <c r="O40" s="178" t="s">
        <v>3982</v>
      </c>
    </row>
    <row r="41" spans="3:17">
      <c r="C41" s="2" t="s">
        <v>1040</v>
      </c>
    </row>
    <row r="42" spans="3:17" ht="21.95" customHeight="1">
      <c r="D42" s="1826" t="s">
        <v>679</v>
      </c>
      <c r="E42" s="1826"/>
      <c r="F42" s="1826"/>
      <c r="G42" s="1826"/>
      <c r="H42" s="1826"/>
      <c r="I42" s="1826"/>
      <c r="J42" s="31"/>
      <c r="K42" s="31"/>
    </row>
    <row r="43" spans="3:17">
      <c r="D43" s="1" t="s">
        <v>680</v>
      </c>
    </row>
    <row r="44" spans="3:17">
      <c r="D44" s="1" t="s">
        <v>681</v>
      </c>
    </row>
    <row r="45" spans="3:17">
      <c r="C45" s="2" t="s">
        <v>1041</v>
      </c>
    </row>
    <row r="46" spans="3:17" ht="21.95" customHeight="1">
      <c r="D46" s="1826" t="s">
        <v>682</v>
      </c>
      <c r="E46" s="1826"/>
      <c r="F46" s="1826"/>
      <c r="G46" s="1826"/>
      <c r="H46" s="1826"/>
      <c r="I46" s="1826"/>
      <c r="J46" s="1826"/>
      <c r="K46" s="31"/>
    </row>
    <row r="47" spans="3:17">
      <c r="D47" s="1" t="s">
        <v>683</v>
      </c>
    </row>
    <row r="48" spans="3:17">
      <c r="D48" s="1" t="s">
        <v>684</v>
      </c>
    </row>
    <row r="49" spans="1:14">
      <c r="C49" s="2" t="s">
        <v>1042</v>
      </c>
    </row>
    <row r="50" spans="1:14">
      <c r="D50" s="1" t="s">
        <v>685</v>
      </c>
    </row>
    <row r="51" spans="1:14">
      <c r="D51" s="1" t="s">
        <v>686</v>
      </c>
    </row>
    <row r="52" spans="1:14">
      <c r="D52" s="1" t="s">
        <v>687</v>
      </c>
    </row>
    <row r="53" spans="1:14">
      <c r="D53" s="1" t="s">
        <v>688</v>
      </c>
    </row>
    <row r="54" spans="1:14">
      <c r="B54" s="177" t="s">
        <v>2649</v>
      </c>
      <c r="C54" s="2"/>
    </row>
    <row r="55" spans="1:14">
      <c r="C55" s="178" t="s">
        <v>1750</v>
      </c>
    </row>
    <row r="56" spans="1:14">
      <c r="A56" s="73" t="s">
        <v>1751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1:14">
      <c r="A57" s="178" t="s">
        <v>1752</v>
      </c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1:14">
      <c r="A58" s="73" t="s">
        <v>1753</v>
      </c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1:14">
      <c r="A59" s="32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  <row r="60" spans="1:14" ht="48" customHeight="1">
      <c r="A60" s="32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1:14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1:14">
      <c r="A62" s="32"/>
      <c r="B62" s="177" t="s">
        <v>2650</v>
      </c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1:14">
      <c r="A63" s="32"/>
      <c r="C63" s="1829" t="s">
        <v>2007</v>
      </c>
      <c r="D63" s="1829"/>
      <c r="E63" s="1829"/>
      <c r="F63" s="1829"/>
      <c r="G63" s="1829"/>
      <c r="H63" s="1829"/>
      <c r="I63" s="1829"/>
      <c r="J63" s="1829"/>
      <c r="K63" s="1829"/>
      <c r="L63" s="33"/>
      <c r="M63" s="33"/>
      <c r="N63" s="33"/>
    </row>
    <row r="64" spans="1:14">
      <c r="A64" s="33"/>
      <c r="B64" s="33"/>
      <c r="C64" s="588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1:14">
      <c r="A65" s="33"/>
      <c r="B65" s="33"/>
      <c r="C65" s="588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1:14">
      <c r="A66" s="33"/>
      <c r="B66" s="33"/>
      <c r="C66" s="589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1:14">
      <c r="C67"/>
    </row>
    <row r="68" spans="1:14">
      <c r="C68" s="588"/>
    </row>
    <row r="69" spans="1:14">
      <c r="C69" s="590"/>
    </row>
    <row r="70" spans="1:14">
      <c r="C70" s="588"/>
    </row>
    <row r="71" spans="1:14">
      <c r="C71" s="588"/>
    </row>
    <row r="72" spans="1:14">
      <c r="C72" s="588"/>
    </row>
    <row r="73" spans="1:14">
      <c r="C73" s="588"/>
    </row>
    <row r="74" spans="1:14">
      <c r="C74" s="590"/>
    </row>
    <row r="75" spans="1:14">
      <c r="C75" s="590"/>
    </row>
    <row r="76" spans="1:14">
      <c r="C76" s="590"/>
    </row>
    <row r="77" spans="1:14">
      <c r="C77" s="590"/>
    </row>
    <row r="78" spans="1:14">
      <c r="C78" s="590"/>
    </row>
    <row r="79" spans="1:14">
      <c r="C79" s="590"/>
    </row>
    <row r="80" spans="1:14">
      <c r="C80" s="590"/>
    </row>
    <row r="81" spans="3:3">
      <c r="C81" s="590"/>
    </row>
    <row r="82" spans="3:3">
      <c r="C82" s="590"/>
    </row>
    <row r="83" spans="3:3">
      <c r="C83" s="590"/>
    </row>
    <row r="84" spans="3:3">
      <c r="C84" s="590"/>
    </row>
    <row r="85" spans="3:3">
      <c r="C85" s="590"/>
    </row>
    <row r="86" spans="3:3">
      <c r="C86" s="590"/>
    </row>
    <row r="87" spans="3:3">
      <c r="C87" s="590"/>
    </row>
    <row r="88" spans="3:3">
      <c r="C88" s="590"/>
    </row>
    <row r="89" spans="3:3">
      <c r="C89" s="591"/>
    </row>
    <row r="90" spans="3:3">
      <c r="C90" s="591"/>
    </row>
  </sheetData>
  <mergeCells count="8">
    <mergeCell ref="L33:Q33"/>
    <mergeCell ref="L35:Q35"/>
    <mergeCell ref="L36:Q36"/>
    <mergeCell ref="C63:K63"/>
    <mergeCell ref="A3:K3"/>
    <mergeCell ref="D39:I39"/>
    <mergeCell ref="D42:I42"/>
    <mergeCell ref="D46:J46"/>
  </mergeCells>
  <pageMargins left="0.62992125984251968" right="0.31496062992125984" top="0.9055118110236221" bottom="0.74803149606299213" header="0.31496062992125984" footer="0.31496062992125984"/>
  <pageSetup paperSize="9" firstPageNumber="31" orientation="portrait" useFirstPageNumber="1" horizontalDpi="4294967293" r:id="rId1"/>
  <headerFooter>
    <oddHeader>&amp;R&amp;P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opLeftCell="A16" zoomScale="110" zoomScaleNormal="110" workbookViewId="0">
      <selection activeCell="A42" sqref="A42:F42"/>
    </sheetView>
  </sheetViews>
  <sheetFormatPr defaultColWidth="9" defaultRowHeight="21.95" customHeight="1"/>
  <cols>
    <col min="1" max="1" width="3.85546875" style="1" customWidth="1"/>
    <col min="2" max="2" width="4.42578125" style="1" customWidth="1"/>
    <col min="3" max="3" width="4.140625" style="1" customWidth="1"/>
    <col min="4" max="4" width="8.42578125" style="1" customWidth="1"/>
    <col min="5" max="6" width="9" style="1"/>
    <col min="7" max="7" width="9" style="1" customWidth="1"/>
    <col min="8" max="16384" width="9" style="1"/>
  </cols>
  <sheetData>
    <row r="1" spans="1:11" ht="21.95" customHeight="1">
      <c r="A1" s="177" t="s">
        <v>2651</v>
      </c>
      <c r="C1" s="2"/>
    </row>
    <row r="2" spans="1:11" ht="21.95" customHeight="1">
      <c r="B2" s="177" t="s">
        <v>2652</v>
      </c>
    </row>
    <row r="3" spans="1:11" ht="21.95" customHeight="1">
      <c r="C3" s="21" t="s">
        <v>1754</v>
      </c>
    </row>
    <row r="4" spans="1:11" ht="21.95" customHeight="1">
      <c r="A4" s="1837" t="s">
        <v>119</v>
      </c>
      <c r="B4" s="1837"/>
      <c r="C4" s="1837"/>
      <c r="D4" s="1837"/>
      <c r="E4" s="1837"/>
      <c r="F4" s="1837"/>
      <c r="G4" s="1837" t="s">
        <v>120</v>
      </c>
      <c r="H4" s="1837"/>
      <c r="I4" s="1837"/>
      <c r="J4" s="1837"/>
      <c r="K4" s="1837"/>
    </row>
    <row r="5" spans="1:11" ht="21.95" customHeight="1">
      <c r="A5" s="1839" t="s">
        <v>121</v>
      </c>
      <c r="B5" s="1840"/>
      <c r="C5" s="1840"/>
      <c r="D5" s="1840"/>
      <c r="E5" s="1840"/>
      <c r="F5" s="1840"/>
      <c r="G5" s="1839" t="s">
        <v>125</v>
      </c>
      <c r="H5" s="1840"/>
      <c r="I5" s="1840"/>
      <c r="J5" s="1840"/>
      <c r="K5" s="1841"/>
    </row>
    <row r="6" spans="1:11" ht="21.95" customHeight="1">
      <c r="A6" s="1834" t="s">
        <v>122</v>
      </c>
      <c r="B6" s="1835"/>
      <c r="C6" s="1835"/>
      <c r="D6" s="1835"/>
      <c r="E6" s="1835"/>
      <c r="F6" s="1835"/>
      <c r="G6" s="1834" t="s">
        <v>126</v>
      </c>
      <c r="H6" s="1835"/>
      <c r="I6" s="1835"/>
      <c r="J6" s="1835"/>
      <c r="K6" s="1836"/>
    </row>
    <row r="7" spans="1:11" ht="21.95" customHeight="1">
      <c r="A7" s="1834" t="s">
        <v>123</v>
      </c>
      <c r="B7" s="1835"/>
      <c r="C7" s="1835"/>
      <c r="D7" s="1835"/>
      <c r="E7" s="1835"/>
      <c r="F7" s="1835"/>
      <c r="G7" s="1834"/>
      <c r="H7" s="1835"/>
      <c r="I7" s="1835"/>
      <c r="J7" s="1835"/>
      <c r="K7" s="1836"/>
    </row>
    <row r="8" spans="1:11" ht="21.95" customHeight="1">
      <c r="A8" s="1831" t="s">
        <v>124</v>
      </c>
      <c r="B8" s="1832"/>
      <c r="C8" s="1832"/>
      <c r="D8" s="1832"/>
      <c r="E8" s="1832"/>
      <c r="F8" s="1832"/>
      <c r="G8" s="1831"/>
      <c r="H8" s="1832"/>
      <c r="I8" s="1832"/>
      <c r="J8" s="1832"/>
      <c r="K8" s="1833"/>
    </row>
    <row r="9" spans="1:11" ht="18" customHeight="1"/>
    <row r="10" spans="1:11" ht="21.95" customHeight="1">
      <c r="A10" s="1838" t="s">
        <v>127</v>
      </c>
      <c r="B10" s="1838"/>
      <c r="C10" s="1838"/>
      <c r="D10" s="1838"/>
      <c r="E10" s="1838"/>
      <c r="F10" s="1838"/>
      <c r="G10" s="1838" t="s">
        <v>128</v>
      </c>
      <c r="H10" s="1838"/>
      <c r="I10" s="1838"/>
      <c r="J10" s="1838"/>
      <c r="K10" s="1838"/>
    </row>
    <row r="11" spans="1:11" ht="21.95" customHeight="1">
      <c r="A11" s="1842" t="s">
        <v>129</v>
      </c>
      <c r="B11" s="1843"/>
      <c r="C11" s="1843"/>
      <c r="D11" s="1843"/>
      <c r="E11" s="1843"/>
      <c r="F11" s="1844"/>
      <c r="G11" s="1842" t="s">
        <v>131</v>
      </c>
      <c r="H11" s="1843"/>
      <c r="I11" s="1843"/>
      <c r="J11" s="1843"/>
      <c r="K11" s="1844"/>
    </row>
    <row r="12" spans="1:11" ht="21.95" customHeight="1">
      <c r="A12" s="1845" t="s">
        <v>130</v>
      </c>
      <c r="B12" s="1846"/>
      <c r="C12" s="1846"/>
      <c r="D12" s="1846"/>
      <c r="E12" s="1846"/>
      <c r="F12" s="1847"/>
      <c r="G12" s="1845" t="s">
        <v>132</v>
      </c>
      <c r="H12" s="1846"/>
      <c r="I12" s="1846"/>
      <c r="J12" s="1846"/>
      <c r="K12" s="1847"/>
    </row>
    <row r="13" spans="1:11" ht="16.5" customHeight="1"/>
    <row r="14" spans="1:11" ht="21.95" customHeight="1">
      <c r="C14" s="21" t="s">
        <v>1756</v>
      </c>
    </row>
    <row r="15" spans="1:11" ht="21.95" customHeight="1">
      <c r="A15" s="1837" t="s">
        <v>119</v>
      </c>
      <c r="B15" s="1837"/>
      <c r="C15" s="1837"/>
      <c r="D15" s="1837"/>
      <c r="E15" s="1837"/>
      <c r="F15" s="1837"/>
      <c r="G15" s="1837" t="s">
        <v>120</v>
      </c>
      <c r="H15" s="1837"/>
      <c r="I15" s="1837"/>
      <c r="J15" s="1837"/>
      <c r="K15" s="1837"/>
    </row>
    <row r="16" spans="1:11" ht="21.95" customHeight="1">
      <c r="A16" s="1839" t="s">
        <v>133</v>
      </c>
      <c r="B16" s="1840"/>
      <c r="C16" s="1840"/>
      <c r="D16" s="1840"/>
      <c r="E16" s="1840"/>
      <c r="F16" s="1841"/>
      <c r="G16" s="1839" t="s">
        <v>137</v>
      </c>
      <c r="H16" s="1840"/>
      <c r="I16" s="1840"/>
      <c r="J16" s="1840"/>
      <c r="K16" s="1841"/>
    </row>
    <row r="17" spans="1:11" ht="21.95" customHeight="1">
      <c r="A17" s="1834" t="s">
        <v>134</v>
      </c>
      <c r="B17" s="1835"/>
      <c r="C17" s="1835"/>
      <c r="D17" s="1835"/>
      <c r="E17" s="1835"/>
      <c r="F17" s="1836"/>
      <c r="G17" s="1834" t="s">
        <v>138</v>
      </c>
      <c r="H17" s="1835"/>
      <c r="I17" s="1835"/>
      <c r="J17" s="1835"/>
      <c r="K17" s="1836"/>
    </row>
    <row r="18" spans="1:11" ht="21.95" customHeight="1">
      <c r="A18" s="1834" t="s">
        <v>135</v>
      </c>
      <c r="B18" s="1835"/>
      <c r="C18" s="1835"/>
      <c r="D18" s="1835"/>
      <c r="E18" s="1835"/>
      <c r="F18" s="1836"/>
      <c r="G18" s="1834"/>
      <c r="H18" s="1835"/>
      <c r="I18" s="1835"/>
      <c r="J18" s="1835"/>
      <c r="K18" s="1836"/>
    </row>
    <row r="19" spans="1:11" ht="21.95" customHeight="1">
      <c r="A19" s="1831" t="s">
        <v>136</v>
      </c>
      <c r="B19" s="1832"/>
      <c r="C19" s="1832"/>
      <c r="D19" s="1832"/>
      <c r="E19" s="1832"/>
      <c r="F19" s="1833"/>
      <c r="G19" s="1831"/>
      <c r="H19" s="1832"/>
      <c r="I19" s="1832"/>
      <c r="J19" s="1832"/>
      <c r="K19" s="1833"/>
    </row>
    <row r="20" spans="1:11" ht="16.5" customHeight="1"/>
    <row r="21" spans="1:11" ht="21.95" customHeight="1">
      <c r="A21" s="1838" t="s">
        <v>127</v>
      </c>
      <c r="B21" s="1838"/>
      <c r="C21" s="1838"/>
      <c r="D21" s="1838"/>
      <c r="E21" s="1838"/>
      <c r="F21" s="1838"/>
      <c r="G21" s="1838" t="s">
        <v>128</v>
      </c>
      <c r="H21" s="1838"/>
      <c r="I21" s="1838"/>
      <c r="J21" s="1838"/>
      <c r="K21" s="1838"/>
    </row>
    <row r="22" spans="1:11" ht="21.95" customHeight="1">
      <c r="A22" s="1842" t="s">
        <v>158</v>
      </c>
      <c r="B22" s="1843"/>
      <c r="C22" s="1843"/>
      <c r="D22" s="1843"/>
      <c r="E22" s="1843"/>
      <c r="F22" s="1844"/>
      <c r="G22" s="1842" t="s">
        <v>139</v>
      </c>
      <c r="H22" s="1843"/>
      <c r="I22" s="1843"/>
      <c r="J22" s="1843"/>
      <c r="K22" s="1844"/>
    </row>
    <row r="23" spans="1:11" ht="21.95" customHeight="1">
      <c r="A23" s="1848" t="s">
        <v>159</v>
      </c>
      <c r="B23" s="1849"/>
      <c r="C23" s="1849"/>
      <c r="D23" s="1849"/>
      <c r="E23" s="1849"/>
      <c r="F23" s="1850"/>
      <c r="G23" s="1851"/>
      <c r="H23" s="1852"/>
      <c r="I23" s="1852"/>
      <c r="J23" s="1852"/>
      <c r="K23" s="1853"/>
    </row>
    <row r="24" spans="1:11" ht="21.95" customHeight="1">
      <c r="A24" s="1845"/>
      <c r="B24" s="1846"/>
      <c r="C24" s="1846"/>
      <c r="D24" s="1846"/>
      <c r="E24" s="1846"/>
      <c r="F24" s="1847"/>
      <c r="G24" s="1845"/>
      <c r="H24" s="1846"/>
      <c r="I24" s="1846"/>
      <c r="J24" s="1846"/>
      <c r="K24" s="1847"/>
    </row>
    <row r="26" spans="1:11" ht="21.95" customHeight="1">
      <c r="C26" s="21" t="s">
        <v>1755</v>
      </c>
    </row>
    <row r="27" spans="1:11" ht="21.95" customHeight="1">
      <c r="A27" s="1837" t="s">
        <v>119</v>
      </c>
      <c r="B27" s="1837"/>
      <c r="C27" s="1837"/>
      <c r="D27" s="1837"/>
      <c r="E27" s="1837"/>
      <c r="F27" s="1837"/>
      <c r="G27" s="1837" t="s">
        <v>120</v>
      </c>
      <c r="H27" s="1837"/>
      <c r="I27" s="1837"/>
      <c r="J27" s="1837"/>
      <c r="K27" s="1837"/>
    </row>
    <row r="28" spans="1:11" ht="21.95" customHeight="1">
      <c r="A28" s="1839" t="s">
        <v>140</v>
      </c>
      <c r="B28" s="1840"/>
      <c r="C28" s="1840"/>
      <c r="D28" s="1840"/>
      <c r="E28" s="1840"/>
      <c r="F28" s="1841"/>
      <c r="G28" s="1839" t="s">
        <v>142</v>
      </c>
      <c r="H28" s="1840"/>
      <c r="I28" s="1840"/>
      <c r="J28" s="1840"/>
      <c r="K28" s="1841"/>
    </row>
    <row r="29" spans="1:11" ht="21.95" customHeight="1">
      <c r="A29" s="1834" t="s">
        <v>141</v>
      </c>
      <c r="B29" s="1835"/>
      <c r="C29" s="1835"/>
      <c r="D29" s="1835"/>
      <c r="E29" s="1835"/>
      <c r="F29" s="1836"/>
      <c r="G29" s="1834" t="s">
        <v>143</v>
      </c>
      <c r="H29" s="1835"/>
      <c r="I29" s="1835"/>
      <c r="J29" s="1835"/>
      <c r="K29" s="1836"/>
    </row>
    <row r="30" spans="1:11" ht="21.95" customHeight="1">
      <c r="A30" s="1834" t="s">
        <v>160</v>
      </c>
      <c r="B30" s="1835"/>
      <c r="C30" s="1835"/>
      <c r="D30" s="1835"/>
      <c r="E30" s="1835"/>
      <c r="F30" s="1836"/>
      <c r="G30" s="1854"/>
      <c r="H30" s="1855"/>
      <c r="I30" s="1855"/>
      <c r="J30" s="1855"/>
      <c r="K30" s="1856"/>
    </row>
    <row r="31" spans="1:11" ht="21.95" customHeight="1">
      <c r="A31" s="1831" t="s">
        <v>161</v>
      </c>
      <c r="B31" s="1832"/>
      <c r="C31" s="1832"/>
      <c r="D31" s="1832"/>
      <c r="E31" s="1832"/>
      <c r="F31" s="1833"/>
      <c r="G31" s="1831"/>
      <c r="H31" s="1832"/>
      <c r="I31" s="1832"/>
      <c r="J31" s="1832"/>
      <c r="K31" s="1833"/>
    </row>
    <row r="33" spans="1:11" ht="21.95" customHeight="1">
      <c r="A33" s="1838" t="s">
        <v>127</v>
      </c>
      <c r="B33" s="1838"/>
      <c r="C33" s="1838"/>
      <c r="D33" s="1838"/>
      <c r="E33" s="1838"/>
      <c r="F33" s="1838"/>
      <c r="G33" s="1838" t="s">
        <v>128</v>
      </c>
      <c r="H33" s="1838"/>
      <c r="I33" s="1838"/>
      <c r="J33" s="1838"/>
      <c r="K33" s="1838"/>
    </row>
    <row r="34" spans="1:11" ht="21.95" customHeight="1">
      <c r="A34" s="1842" t="s">
        <v>144</v>
      </c>
      <c r="B34" s="1843"/>
      <c r="C34" s="1843"/>
      <c r="D34" s="1843"/>
      <c r="E34" s="1843"/>
      <c r="F34" s="1844"/>
      <c r="G34" s="1842" t="s">
        <v>2654</v>
      </c>
      <c r="H34" s="1843"/>
      <c r="I34" s="1843"/>
      <c r="J34" s="1843"/>
      <c r="K34" s="1844"/>
    </row>
    <row r="35" spans="1:11" ht="21.95" customHeight="1">
      <c r="A35" s="1848"/>
      <c r="B35" s="1849"/>
      <c r="C35" s="1849"/>
      <c r="D35" s="1849"/>
      <c r="E35" s="1849"/>
      <c r="F35" s="1850"/>
      <c r="G35" s="1848" t="s">
        <v>2653</v>
      </c>
      <c r="H35" s="1849"/>
      <c r="I35" s="1849"/>
      <c r="J35" s="1849"/>
      <c r="K35" s="1850"/>
    </row>
    <row r="36" spans="1:11" ht="21.95" customHeight="1">
      <c r="A36" s="1845"/>
      <c r="B36" s="1846"/>
      <c r="C36" s="1846"/>
      <c r="D36" s="1846"/>
      <c r="E36" s="1846"/>
      <c r="F36" s="1847"/>
      <c r="G36" s="1845"/>
      <c r="H36" s="1846"/>
      <c r="I36" s="1846"/>
      <c r="J36" s="1846"/>
      <c r="K36" s="1847"/>
    </row>
    <row r="38" spans="1:11" ht="21.95" customHeight="1">
      <c r="C38" s="21" t="s">
        <v>170</v>
      </c>
    </row>
    <row r="39" spans="1:11" ht="21.95" customHeight="1">
      <c r="A39" s="1837" t="s">
        <v>119</v>
      </c>
      <c r="B39" s="1837"/>
      <c r="C39" s="1837"/>
      <c r="D39" s="1837"/>
      <c r="E39" s="1837"/>
      <c r="F39" s="1837"/>
      <c r="G39" s="1837" t="s">
        <v>120</v>
      </c>
      <c r="H39" s="1837"/>
      <c r="I39" s="1837"/>
      <c r="J39" s="1837"/>
      <c r="K39" s="1837"/>
    </row>
    <row r="40" spans="1:11" ht="21.95" customHeight="1">
      <c r="A40" s="1839" t="s">
        <v>162</v>
      </c>
      <c r="B40" s="1840"/>
      <c r="C40" s="1840"/>
      <c r="D40" s="1840"/>
      <c r="E40" s="1840"/>
      <c r="F40" s="1840"/>
      <c r="G40" s="1839" t="s">
        <v>166</v>
      </c>
      <c r="H40" s="1840"/>
      <c r="I40" s="1840"/>
      <c r="J40" s="1840"/>
      <c r="K40" s="1841"/>
    </row>
    <row r="41" spans="1:11" ht="21.95" customHeight="1">
      <c r="A41" s="1834" t="s">
        <v>163</v>
      </c>
      <c r="B41" s="1835"/>
      <c r="C41" s="1835"/>
      <c r="D41" s="1835"/>
      <c r="E41" s="1835"/>
      <c r="F41" s="1835"/>
      <c r="G41" s="1834" t="s">
        <v>167</v>
      </c>
      <c r="H41" s="1835"/>
      <c r="I41" s="1835"/>
      <c r="J41" s="1835"/>
      <c r="K41" s="1836"/>
    </row>
    <row r="42" spans="1:11" ht="21.95" customHeight="1">
      <c r="A42" s="1834" t="s">
        <v>164</v>
      </c>
      <c r="B42" s="1835"/>
      <c r="C42" s="1835"/>
      <c r="D42" s="1835"/>
      <c r="E42" s="1835"/>
      <c r="F42" s="1835"/>
      <c r="G42" s="1834" t="s">
        <v>146</v>
      </c>
      <c r="H42" s="1835"/>
      <c r="I42" s="1835"/>
      <c r="J42" s="1835"/>
      <c r="K42" s="1836"/>
    </row>
    <row r="43" spans="1:11" ht="21.95" customHeight="1">
      <c r="A43" s="1834" t="s">
        <v>165</v>
      </c>
      <c r="B43" s="1835"/>
      <c r="C43" s="1835"/>
      <c r="D43" s="1835"/>
      <c r="E43" s="1835"/>
      <c r="F43" s="1835"/>
      <c r="G43" s="1834"/>
      <c r="H43" s="1835"/>
      <c r="I43" s="1835"/>
      <c r="J43" s="1835"/>
      <c r="K43" s="1836"/>
    </row>
    <row r="44" spans="1:11" ht="21.95" customHeight="1">
      <c r="A44" s="26" t="s">
        <v>145</v>
      </c>
      <c r="B44" s="27"/>
      <c r="C44" s="27"/>
      <c r="D44" s="27"/>
      <c r="E44" s="27"/>
      <c r="F44" s="27"/>
      <c r="G44" s="26"/>
      <c r="H44" s="27"/>
      <c r="I44" s="27"/>
      <c r="J44" s="27"/>
      <c r="K44" s="28"/>
    </row>
    <row r="46" spans="1:11" ht="21.95" customHeight="1">
      <c r="A46" s="1838" t="s">
        <v>127</v>
      </c>
      <c r="B46" s="1838"/>
      <c r="C46" s="1838"/>
      <c r="D46" s="1838"/>
      <c r="E46" s="1838"/>
      <c r="F46" s="1838"/>
      <c r="G46" s="1838" t="s">
        <v>128</v>
      </c>
      <c r="H46" s="1838"/>
      <c r="I46" s="1838"/>
      <c r="J46" s="1838"/>
      <c r="K46" s="1838"/>
    </row>
    <row r="47" spans="1:11" ht="21.95" customHeight="1">
      <c r="A47" s="1857" t="s">
        <v>168</v>
      </c>
      <c r="B47" s="1843"/>
      <c r="C47" s="1843"/>
      <c r="D47" s="1843"/>
      <c r="E47" s="1843"/>
      <c r="F47" s="1844"/>
      <c r="G47" s="1857" t="s">
        <v>169</v>
      </c>
      <c r="H47" s="1843"/>
      <c r="I47" s="1843"/>
      <c r="J47" s="1843"/>
      <c r="K47" s="1844"/>
    </row>
    <row r="48" spans="1:11" ht="21.95" customHeight="1">
      <c r="A48" s="1858" t="s">
        <v>147</v>
      </c>
      <c r="B48" s="1849"/>
      <c r="C48" s="1849"/>
      <c r="D48" s="1849"/>
      <c r="E48" s="1849"/>
      <c r="F48" s="1850"/>
      <c r="G48" s="1834" t="s">
        <v>172</v>
      </c>
      <c r="H48" s="1835"/>
      <c r="I48" s="1835"/>
      <c r="J48" s="1835"/>
      <c r="K48" s="1836"/>
    </row>
    <row r="49" spans="1:11" ht="21.95" customHeight="1">
      <c r="A49" s="1845" t="s">
        <v>148</v>
      </c>
      <c r="B49" s="1846"/>
      <c r="C49" s="1846"/>
      <c r="D49" s="1846"/>
      <c r="E49" s="1846"/>
      <c r="F49" s="1847"/>
      <c r="G49" s="1845" t="s">
        <v>149</v>
      </c>
      <c r="H49" s="1846"/>
      <c r="I49" s="1846"/>
      <c r="J49" s="1846"/>
      <c r="K49" s="1847"/>
    </row>
    <row r="51" spans="1:11" ht="21.95" customHeight="1">
      <c r="C51" s="21" t="s">
        <v>171</v>
      </c>
    </row>
    <row r="52" spans="1:11" ht="21.95" customHeight="1">
      <c r="A52" s="1837" t="s">
        <v>119</v>
      </c>
      <c r="B52" s="1837"/>
      <c r="C52" s="1837"/>
      <c r="D52" s="1837"/>
      <c r="E52" s="1837"/>
      <c r="F52" s="1837"/>
      <c r="G52" s="1837" t="s">
        <v>120</v>
      </c>
      <c r="H52" s="1837"/>
      <c r="I52" s="1837"/>
      <c r="J52" s="1837"/>
      <c r="K52" s="1837"/>
    </row>
    <row r="53" spans="1:11" ht="21.95" customHeight="1">
      <c r="A53" s="1839" t="s">
        <v>150</v>
      </c>
      <c r="B53" s="1840"/>
      <c r="C53" s="1840"/>
      <c r="D53" s="1840"/>
      <c r="E53" s="1840"/>
      <c r="F53" s="1841"/>
      <c r="G53" s="1840" t="s">
        <v>173</v>
      </c>
      <c r="H53" s="1840"/>
      <c r="I53" s="1840"/>
      <c r="J53" s="1840"/>
      <c r="K53" s="1841"/>
    </row>
    <row r="54" spans="1:11" ht="21.95" customHeight="1">
      <c r="A54" s="1834" t="s">
        <v>151</v>
      </c>
      <c r="B54" s="1835"/>
      <c r="C54" s="1835"/>
      <c r="D54" s="1835"/>
      <c r="E54" s="1835"/>
      <c r="F54" s="1836"/>
      <c r="G54" s="1835" t="s">
        <v>155</v>
      </c>
      <c r="H54" s="1835"/>
      <c r="I54" s="1835"/>
      <c r="J54" s="1835"/>
      <c r="K54" s="1836"/>
    </row>
    <row r="55" spans="1:11" ht="21.95" customHeight="1">
      <c r="A55" s="1834" t="s">
        <v>152</v>
      </c>
      <c r="B55" s="1835"/>
      <c r="C55" s="1835"/>
      <c r="D55" s="1835"/>
      <c r="E55" s="1835"/>
      <c r="F55" s="1836"/>
      <c r="G55" s="1835"/>
      <c r="H55" s="1835"/>
      <c r="I55" s="1835"/>
      <c r="J55" s="1835"/>
      <c r="K55" s="1836"/>
    </row>
    <row r="56" spans="1:11" ht="21.95" customHeight="1">
      <c r="A56" s="1834" t="s">
        <v>153</v>
      </c>
      <c r="B56" s="1835"/>
      <c r="C56" s="1835"/>
      <c r="D56" s="1835"/>
      <c r="E56" s="1835"/>
      <c r="F56" s="1836"/>
      <c r="G56" s="1835"/>
      <c r="H56" s="1835"/>
      <c r="I56" s="1835"/>
      <c r="J56" s="1835"/>
      <c r="K56" s="1836"/>
    </row>
    <row r="57" spans="1:11" ht="21.95" customHeight="1">
      <c r="A57" s="1834" t="s">
        <v>154</v>
      </c>
      <c r="B57" s="1835"/>
      <c r="C57" s="1835"/>
      <c r="D57" s="1835"/>
      <c r="E57" s="1835"/>
      <c r="F57" s="1836"/>
      <c r="G57" s="406"/>
      <c r="H57" s="25"/>
      <c r="I57" s="25"/>
      <c r="J57" s="25"/>
      <c r="K57" s="29"/>
    </row>
    <row r="58" spans="1:11" s="178" customFormat="1" ht="21.95" customHeight="1">
      <c r="A58" s="1848" t="s">
        <v>1757</v>
      </c>
      <c r="B58" s="1849"/>
      <c r="C58" s="1849"/>
      <c r="D58" s="1849"/>
      <c r="E58" s="1849"/>
      <c r="F58" s="1850"/>
      <c r="G58" s="406"/>
      <c r="H58" s="406"/>
      <c r="I58" s="406"/>
      <c r="J58" s="406"/>
      <c r="K58" s="407"/>
    </row>
    <row r="59" spans="1:11" ht="21.95" customHeight="1">
      <c r="A59" s="226" t="s">
        <v>526</v>
      </c>
      <c r="B59" s="219"/>
      <c r="C59" s="219"/>
      <c r="D59" s="219"/>
      <c r="E59" s="219"/>
      <c r="F59" s="227"/>
      <c r="G59" s="219"/>
      <c r="H59" s="27"/>
      <c r="I59" s="27"/>
      <c r="J59" s="27"/>
      <c r="K59" s="28"/>
    </row>
    <row r="61" spans="1:11" ht="21.95" customHeight="1">
      <c r="A61" s="1838" t="s">
        <v>127</v>
      </c>
      <c r="B61" s="1838"/>
      <c r="C61" s="1838"/>
      <c r="D61" s="1838"/>
      <c r="E61" s="1838"/>
      <c r="F61" s="1838"/>
      <c r="G61" s="1838" t="s">
        <v>128</v>
      </c>
      <c r="H61" s="1838"/>
      <c r="I61" s="1838"/>
      <c r="J61" s="1838"/>
      <c r="K61" s="1838"/>
    </row>
    <row r="62" spans="1:11" ht="21.95" customHeight="1">
      <c r="A62" s="1857" t="s">
        <v>156</v>
      </c>
      <c r="B62" s="1843"/>
      <c r="C62" s="1843"/>
      <c r="D62" s="1843"/>
      <c r="E62" s="1843"/>
      <c r="F62" s="1844"/>
      <c r="G62" s="1857" t="s">
        <v>175</v>
      </c>
      <c r="H62" s="1843"/>
      <c r="I62" s="1843"/>
      <c r="J62" s="1843"/>
      <c r="K62" s="1844"/>
    </row>
    <row r="63" spans="1:11" ht="21.95" customHeight="1">
      <c r="A63" s="1858" t="s">
        <v>174</v>
      </c>
      <c r="B63" s="1849"/>
      <c r="C63" s="1849"/>
      <c r="D63" s="1849"/>
      <c r="E63" s="1849"/>
      <c r="F63" s="1850"/>
      <c r="G63" s="1858" t="s">
        <v>157</v>
      </c>
      <c r="H63" s="1849"/>
      <c r="I63" s="1849"/>
      <c r="J63" s="1849"/>
      <c r="K63" s="1850"/>
    </row>
    <row r="64" spans="1:11" ht="21.95" customHeight="1">
      <c r="A64" s="1845"/>
      <c r="B64" s="1846"/>
      <c r="C64" s="1846"/>
      <c r="D64" s="1846"/>
      <c r="E64" s="1846"/>
      <c r="F64" s="1847"/>
      <c r="G64" s="1845"/>
      <c r="H64" s="1846"/>
      <c r="I64" s="1846"/>
      <c r="J64" s="1846"/>
      <c r="K64" s="1847"/>
    </row>
    <row r="73" spans="2:3" ht="21.95" customHeight="1">
      <c r="B73" s="2"/>
      <c r="C73" s="2"/>
    </row>
    <row r="74" spans="2:3" ht="21.95" customHeight="1">
      <c r="B74" s="2"/>
      <c r="C74" s="21"/>
    </row>
    <row r="75" spans="2:3" ht="21.95" customHeight="1">
      <c r="B75" s="2"/>
      <c r="C75" s="2"/>
    </row>
    <row r="76" spans="2:3" ht="21.95" customHeight="1">
      <c r="B76" s="2"/>
      <c r="C76" s="2"/>
    </row>
    <row r="81" spans="3:11" ht="21.95" customHeight="1">
      <c r="C81" s="2"/>
    </row>
    <row r="82" spans="3:11" ht="21.95" customHeight="1">
      <c r="C82" s="2"/>
    </row>
    <row r="83" spans="3:11" ht="21.95" customHeight="1">
      <c r="D83" s="1826"/>
      <c r="E83" s="1826"/>
      <c r="F83" s="1826"/>
      <c r="G83" s="1826"/>
      <c r="H83" s="1826"/>
      <c r="I83" s="1826"/>
      <c r="J83" s="1826"/>
      <c r="K83" s="1826"/>
    </row>
    <row r="87" spans="3:11" ht="21.95" customHeight="1">
      <c r="C87" s="2"/>
    </row>
    <row r="88" spans="3:11" ht="21.95" customHeight="1">
      <c r="C88" s="2"/>
    </row>
    <row r="94" spans="3:11" ht="21.95" customHeight="1">
      <c r="C94" s="2"/>
      <c r="D94" s="30"/>
      <c r="E94" s="30"/>
    </row>
    <row r="95" spans="3:11" ht="21.95" customHeight="1">
      <c r="C95" s="2"/>
    </row>
    <row r="99" spans="3:4" ht="21.95" customHeight="1">
      <c r="D99" s="30"/>
    </row>
    <row r="100" spans="3:4" ht="21.95" customHeight="1">
      <c r="C100" s="2"/>
    </row>
    <row r="101" spans="3:4" ht="21.95" customHeight="1">
      <c r="C101" s="2"/>
    </row>
  </sheetData>
  <mergeCells count="91">
    <mergeCell ref="A64:F64"/>
    <mergeCell ref="G64:K64"/>
    <mergeCell ref="A57:F57"/>
    <mergeCell ref="A58:F58"/>
    <mergeCell ref="D83:K83"/>
    <mergeCell ref="A61:F61"/>
    <mergeCell ref="G61:K61"/>
    <mergeCell ref="A62:F62"/>
    <mergeCell ref="G62:K62"/>
    <mergeCell ref="A63:F63"/>
    <mergeCell ref="G63:K63"/>
    <mergeCell ref="A54:F54"/>
    <mergeCell ref="G54:K54"/>
    <mergeCell ref="A55:F55"/>
    <mergeCell ref="G55:K55"/>
    <mergeCell ref="A56:F56"/>
    <mergeCell ref="G56:K56"/>
    <mergeCell ref="A49:F49"/>
    <mergeCell ref="G49:K49"/>
    <mergeCell ref="A52:F52"/>
    <mergeCell ref="G52:K52"/>
    <mergeCell ref="A53:F53"/>
    <mergeCell ref="G53:K53"/>
    <mergeCell ref="A46:F46"/>
    <mergeCell ref="G46:K46"/>
    <mergeCell ref="A47:F47"/>
    <mergeCell ref="G47:K47"/>
    <mergeCell ref="A48:F48"/>
    <mergeCell ref="G48:K48"/>
    <mergeCell ref="A41:F41"/>
    <mergeCell ref="G41:K41"/>
    <mergeCell ref="A42:F42"/>
    <mergeCell ref="G42:K42"/>
    <mergeCell ref="A43:F43"/>
    <mergeCell ref="G43:K43"/>
    <mergeCell ref="A30:F30"/>
    <mergeCell ref="G30:K30"/>
    <mergeCell ref="A39:F39"/>
    <mergeCell ref="G39:K39"/>
    <mergeCell ref="A40:F40"/>
    <mergeCell ref="G40:K40"/>
    <mergeCell ref="A34:F34"/>
    <mergeCell ref="G34:K34"/>
    <mergeCell ref="A35:F35"/>
    <mergeCell ref="G35:K35"/>
    <mergeCell ref="A36:F36"/>
    <mergeCell ref="G36:K36"/>
    <mergeCell ref="A31:F31"/>
    <mergeCell ref="G31:K31"/>
    <mergeCell ref="A33:F33"/>
    <mergeCell ref="G33:K33"/>
    <mergeCell ref="A27:F27"/>
    <mergeCell ref="G27:K27"/>
    <mergeCell ref="A28:F28"/>
    <mergeCell ref="G28:K28"/>
    <mergeCell ref="A29:F29"/>
    <mergeCell ref="G29:K29"/>
    <mergeCell ref="A22:F22"/>
    <mergeCell ref="G22:K22"/>
    <mergeCell ref="A24:F24"/>
    <mergeCell ref="G24:K24"/>
    <mergeCell ref="A23:F23"/>
    <mergeCell ref="G23:K23"/>
    <mergeCell ref="A18:F18"/>
    <mergeCell ref="G18:K18"/>
    <mergeCell ref="A19:F19"/>
    <mergeCell ref="G19:K19"/>
    <mergeCell ref="A21:F21"/>
    <mergeCell ref="G21:K21"/>
    <mergeCell ref="G11:K11"/>
    <mergeCell ref="G12:K12"/>
    <mergeCell ref="A15:F15"/>
    <mergeCell ref="G15:K15"/>
    <mergeCell ref="A17:F17"/>
    <mergeCell ref="G17:K17"/>
    <mergeCell ref="A16:F16"/>
    <mergeCell ref="G16:K16"/>
    <mergeCell ref="A11:F11"/>
    <mergeCell ref="A12:F12"/>
    <mergeCell ref="G8:K8"/>
    <mergeCell ref="G7:K7"/>
    <mergeCell ref="G4:K4"/>
    <mergeCell ref="A10:F10"/>
    <mergeCell ref="G10:K10"/>
    <mergeCell ref="A7:F7"/>
    <mergeCell ref="A6:F6"/>
    <mergeCell ref="G6:K6"/>
    <mergeCell ref="G5:K5"/>
    <mergeCell ref="A4:F4"/>
    <mergeCell ref="A5:F5"/>
    <mergeCell ref="A8:F8"/>
  </mergeCells>
  <pageMargins left="0.9055118110236221" right="0.11811023622047245" top="0.55118110236220474" bottom="0.35433070866141736" header="0.31496062992125984" footer="0.31496062992125984"/>
  <pageSetup paperSize="9" firstPageNumber="34" orientation="portrait" useFirstPageNumber="1" horizontalDpi="4294967293" r:id="rId1"/>
  <headerFooter>
    <oddHeader>&amp;R&amp;P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opLeftCell="A25" workbookViewId="0">
      <selection activeCell="E39" sqref="E39"/>
    </sheetView>
  </sheetViews>
  <sheetFormatPr defaultColWidth="9" defaultRowHeight="24"/>
  <cols>
    <col min="1" max="1" width="4.42578125" style="1" customWidth="1"/>
    <col min="2" max="2" width="27.42578125" style="1" customWidth="1"/>
    <col min="3" max="3" width="23.5703125" style="1" customWidth="1"/>
    <col min="4" max="4" width="33.42578125" style="1" customWidth="1"/>
    <col min="5" max="5" width="22.42578125" style="1" customWidth="1"/>
    <col min="6" max="6" width="18.140625" style="1" customWidth="1"/>
    <col min="7" max="13" width="9" style="1"/>
    <col min="14" max="15" width="4.140625" style="1" customWidth="1"/>
    <col min="16" max="16" width="4" style="1" customWidth="1"/>
    <col min="17" max="17" width="4.42578125" style="1" customWidth="1"/>
    <col min="18" max="16384" width="9" style="1"/>
  </cols>
  <sheetData>
    <row r="1" spans="1:23">
      <c r="A1" s="1859" t="s">
        <v>91</v>
      </c>
      <c r="B1" s="1859"/>
      <c r="C1" s="1859"/>
      <c r="D1" s="1859"/>
      <c r="E1" s="1859"/>
      <c r="F1" s="1859"/>
    </row>
    <row r="2" spans="1:23">
      <c r="A2" s="1859" t="s">
        <v>270</v>
      </c>
      <c r="B2" s="1859"/>
      <c r="C2" s="1859"/>
      <c r="D2" s="1859"/>
      <c r="E2" s="1859"/>
      <c r="F2" s="1859"/>
    </row>
    <row r="3" spans="1:23">
      <c r="B3" s="177" t="s">
        <v>2633</v>
      </c>
      <c r="N3" s="2" t="s">
        <v>271</v>
      </c>
    </row>
    <row r="4" spans="1:23">
      <c r="A4" s="39" t="s">
        <v>276</v>
      </c>
      <c r="B4" s="39" t="s">
        <v>93</v>
      </c>
      <c r="C4" s="39" t="s">
        <v>917</v>
      </c>
      <c r="D4" s="175" t="s">
        <v>87</v>
      </c>
      <c r="E4" s="175" t="s">
        <v>285</v>
      </c>
      <c r="F4" s="175" t="s">
        <v>285</v>
      </c>
      <c r="O4" s="2" t="s">
        <v>294</v>
      </c>
    </row>
    <row r="5" spans="1:23">
      <c r="A5" s="38"/>
      <c r="B5" s="38"/>
      <c r="C5" s="38"/>
      <c r="D5" s="38"/>
      <c r="E5" s="38" t="s">
        <v>918</v>
      </c>
      <c r="F5" s="38" t="s">
        <v>426</v>
      </c>
      <c r="O5" s="2" t="s">
        <v>176</v>
      </c>
    </row>
    <row r="6" spans="1:23">
      <c r="A6" s="78">
        <v>1</v>
      </c>
      <c r="B6" s="37" t="s">
        <v>919</v>
      </c>
      <c r="C6" s="179" t="s">
        <v>1122</v>
      </c>
      <c r="D6" s="179" t="s">
        <v>1126</v>
      </c>
      <c r="E6" s="37" t="s">
        <v>920</v>
      </c>
      <c r="F6" s="37" t="s">
        <v>921</v>
      </c>
      <c r="I6" s="217" t="s">
        <v>929</v>
      </c>
      <c r="P6" s="1" t="s">
        <v>177</v>
      </c>
    </row>
    <row r="7" spans="1:23">
      <c r="A7" s="60"/>
      <c r="B7" s="60"/>
      <c r="C7" s="193" t="s">
        <v>1123</v>
      </c>
      <c r="D7" s="193" t="s">
        <v>1127</v>
      </c>
      <c r="E7" s="193" t="s">
        <v>922</v>
      </c>
      <c r="F7" s="193"/>
      <c r="I7" s="327" t="s">
        <v>1104</v>
      </c>
      <c r="P7" s="1" t="s">
        <v>178</v>
      </c>
    </row>
    <row r="8" spans="1:23">
      <c r="A8" s="60"/>
      <c r="B8" s="60"/>
      <c r="C8" s="193"/>
      <c r="D8" s="193" t="s">
        <v>1128</v>
      </c>
      <c r="E8" s="193" t="s">
        <v>920</v>
      </c>
      <c r="F8" s="193"/>
      <c r="I8" s="217" t="s">
        <v>1111</v>
      </c>
      <c r="P8" s="1" t="s">
        <v>179</v>
      </c>
    </row>
    <row r="9" spans="1:23">
      <c r="A9" s="60"/>
      <c r="B9" s="60"/>
      <c r="C9" s="193"/>
      <c r="D9" s="193" t="s">
        <v>1129</v>
      </c>
      <c r="E9" s="193" t="s">
        <v>920</v>
      </c>
      <c r="F9" s="193"/>
      <c r="I9" s="327" t="s">
        <v>1105</v>
      </c>
      <c r="P9" s="1" t="s">
        <v>180</v>
      </c>
    </row>
    <row r="10" spans="1:23">
      <c r="A10" s="60"/>
      <c r="B10" s="60"/>
      <c r="C10" s="193"/>
      <c r="D10" s="193" t="s">
        <v>1130</v>
      </c>
      <c r="E10" s="193" t="s">
        <v>711</v>
      </c>
      <c r="F10" s="193"/>
      <c r="I10" s="327" t="s">
        <v>1106</v>
      </c>
      <c r="O10" s="2" t="s">
        <v>295</v>
      </c>
    </row>
    <row r="11" spans="1:23">
      <c r="A11" s="60"/>
      <c r="B11" s="60"/>
      <c r="C11" s="193"/>
      <c r="D11" s="193" t="s">
        <v>1131</v>
      </c>
      <c r="E11" s="193" t="s">
        <v>920</v>
      </c>
      <c r="F11" s="193"/>
      <c r="I11" s="327" t="s">
        <v>1107</v>
      </c>
      <c r="O11" s="2" t="s">
        <v>176</v>
      </c>
    </row>
    <row r="12" spans="1:23">
      <c r="A12" s="60"/>
      <c r="B12" s="60"/>
      <c r="C12" s="193"/>
      <c r="D12" s="193" t="s">
        <v>1132</v>
      </c>
      <c r="E12" s="193" t="s">
        <v>922</v>
      </c>
      <c r="F12" s="193"/>
      <c r="I12" s="327" t="s">
        <v>1108</v>
      </c>
      <c r="P12" s="1826" t="s">
        <v>181</v>
      </c>
      <c r="Q12" s="1826"/>
      <c r="R12" s="1826"/>
      <c r="S12" s="1826"/>
      <c r="T12" s="1826"/>
      <c r="U12" s="1826"/>
      <c r="V12" s="1826"/>
      <c r="W12" s="1826"/>
    </row>
    <row r="13" spans="1:23" s="178" customFormat="1">
      <c r="A13" s="193"/>
      <c r="B13" s="193"/>
      <c r="C13" s="193" t="s">
        <v>1124</v>
      </c>
      <c r="D13" s="193" t="s">
        <v>1133</v>
      </c>
      <c r="E13" s="217" t="s">
        <v>920</v>
      </c>
      <c r="F13" s="193"/>
      <c r="I13" s="327"/>
      <c r="P13" s="328"/>
      <c r="Q13" s="328"/>
      <c r="R13" s="328"/>
      <c r="S13" s="328"/>
      <c r="T13" s="328"/>
      <c r="U13" s="328"/>
      <c r="V13" s="328"/>
      <c r="W13" s="328"/>
    </row>
    <row r="14" spans="1:23">
      <c r="A14" s="60"/>
      <c r="B14" s="60"/>
      <c r="C14" s="193"/>
      <c r="D14" s="193" t="s">
        <v>1212</v>
      </c>
      <c r="E14" s="217"/>
      <c r="F14" s="193"/>
      <c r="I14" s="327" t="s">
        <v>1109</v>
      </c>
      <c r="P14" s="1" t="s">
        <v>182</v>
      </c>
    </row>
    <row r="15" spans="1:23">
      <c r="A15" s="141">
        <v>2</v>
      </c>
      <c r="B15" s="37" t="s">
        <v>89</v>
      </c>
      <c r="C15" s="179" t="s">
        <v>1123</v>
      </c>
      <c r="D15" s="179" t="s">
        <v>1130</v>
      </c>
      <c r="E15" s="225" t="s">
        <v>711</v>
      </c>
      <c r="F15" s="179" t="s">
        <v>711</v>
      </c>
      <c r="I15" s="327" t="s">
        <v>1206</v>
      </c>
      <c r="P15" s="1" t="s">
        <v>183</v>
      </c>
    </row>
    <row r="16" spans="1:23">
      <c r="A16" s="64"/>
      <c r="B16" s="60"/>
      <c r="C16" s="199"/>
      <c r="D16" s="199"/>
      <c r="E16" s="227"/>
      <c r="F16" s="199"/>
      <c r="P16" s="1" t="s">
        <v>184</v>
      </c>
    </row>
    <row r="17" spans="1:16">
      <c r="A17" s="141">
        <v>3</v>
      </c>
      <c r="B17" s="179" t="s">
        <v>90</v>
      </c>
      <c r="C17" s="216" t="s">
        <v>1123</v>
      </c>
      <c r="D17" s="193" t="s">
        <v>1130</v>
      </c>
      <c r="E17" s="216" t="s">
        <v>920</v>
      </c>
      <c r="F17" s="179" t="s">
        <v>921</v>
      </c>
      <c r="J17" s="296" t="s">
        <v>1113</v>
      </c>
      <c r="O17" s="2" t="s">
        <v>296</v>
      </c>
    </row>
    <row r="18" spans="1:16">
      <c r="A18" s="217"/>
      <c r="B18" s="193"/>
      <c r="C18" s="237"/>
      <c r="D18" s="193" t="s">
        <v>1131</v>
      </c>
      <c r="E18" s="237"/>
      <c r="F18" s="193"/>
      <c r="J18" s="262" t="s">
        <v>1112</v>
      </c>
      <c r="O18" s="2" t="s">
        <v>176</v>
      </c>
    </row>
    <row r="19" spans="1:16">
      <c r="A19" s="217"/>
      <c r="B19" s="193"/>
      <c r="C19" s="237" t="s">
        <v>1124</v>
      </c>
      <c r="D19" s="193" t="s">
        <v>1133</v>
      </c>
      <c r="E19" s="237" t="s">
        <v>920</v>
      </c>
      <c r="F19" s="193"/>
      <c r="J19" s="262" t="s">
        <v>1115</v>
      </c>
      <c r="P19" s="1" t="s">
        <v>185</v>
      </c>
    </row>
    <row r="20" spans="1:16">
      <c r="A20" s="226"/>
      <c r="B20" s="199"/>
      <c r="C20" s="219" t="s">
        <v>1125</v>
      </c>
      <c r="D20" s="199" t="s">
        <v>1134</v>
      </c>
      <c r="E20" s="219" t="s">
        <v>920</v>
      </c>
      <c r="F20" s="199"/>
      <c r="J20" s="262" t="s">
        <v>1114</v>
      </c>
      <c r="P20" s="1" t="s">
        <v>186</v>
      </c>
    </row>
    <row r="21" spans="1:16" s="178" customFormat="1">
      <c r="A21" s="237"/>
      <c r="B21" s="237"/>
      <c r="C21" s="237"/>
      <c r="D21" s="237"/>
      <c r="E21" s="237"/>
      <c r="F21" s="614">
        <v>36</v>
      </c>
      <c r="J21" s="262"/>
    </row>
    <row r="22" spans="1:16" s="178" customFormat="1">
      <c r="A22" s="237"/>
      <c r="B22" s="237"/>
      <c r="C22" s="237"/>
      <c r="D22" s="237"/>
      <c r="E22" s="237"/>
      <c r="F22" s="237"/>
      <c r="J22" s="262"/>
    </row>
    <row r="23" spans="1:16" s="237" customFormat="1">
      <c r="J23" s="263"/>
    </row>
    <row r="24" spans="1:16" s="237" customFormat="1">
      <c r="J24" s="263"/>
    </row>
    <row r="25" spans="1:16" s="178" customFormat="1">
      <c r="A25" s="180" t="s">
        <v>276</v>
      </c>
      <c r="B25" s="180" t="s">
        <v>93</v>
      </c>
      <c r="C25" s="180" t="s">
        <v>917</v>
      </c>
      <c r="D25" s="175" t="s">
        <v>87</v>
      </c>
      <c r="E25" s="175" t="s">
        <v>285</v>
      </c>
      <c r="F25" s="175" t="s">
        <v>285</v>
      </c>
      <c r="J25" s="262"/>
    </row>
    <row r="26" spans="1:16" s="178" customFormat="1">
      <c r="A26" s="184"/>
      <c r="B26" s="184"/>
      <c r="C26" s="184"/>
      <c r="D26" s="184"/>
      <c r="E26" s="184" t="s">
        <v>918</v>
      </c>
      <c r="F26" s="184" t="s">
        <v>426</v>
      </c>
      <c r="J26" s="262"/>
    </row>
    <row r="27" spans="1:16">
      <c r="A27" s="78">
        <v>4</v>
      </c>
      <c r="B27" s="179" t="s">
        <v>1043</v>
      </c>
      <c r="C27" s="179" t="s">
        <v>1123</v>
      </c>
      <c r="D27" s="193" t="s">
        <v>1127</v>
      </c>
      <c r="E27" s="179" t="s">
        <v>922</v>
      </c>
      <c r="F27" s="179" t="s">
        <v>921</v>
      </c>
    </row>
    <row r="28" spans="1:16">
      <c r="A28" s="193"/>
      <c r="B28" s="193" t="s">
        <v>1044</v>
      </c>
      <c r="C28" s="193"/>
      <c r="D28" s="193" t="s">
        <v>1130</v>
      </c>
      <c r="E28" s="193" t="s">
        <v>711</v>
      </c>
      <c r="F28" s="63"/>
    </row>
    <row r="29" spans="1:16">
      <c r="A29" s="199"/>
      <c r="B29" s="199" t="s">
        <v>1045</v>
      </c>
      <c r="C29" s="199"/>
      <c r="D29" s="193" t="s">
        <v>1132</v>
      </c>
      <c r="E29" s="199" t="s">
        <v>922</v>
      </c>
      <c r="F29" s="227"/>
    </row>
    <row r="30" spans="1:16">
      <c r="A30" s="141">
        <v>5</v>
      </c>
      <c r="B30" s="179" t="s">
        <v>1046</v>
      </c>
      <c r="C30" s="216" t="s">
        <v>1122</v>
      </c>
      <c r="D30" s="179" t="s">
        <v>1126</v>
      </c>
      <c r="E30" s="216" t="s">
        <v>920</v>
      </c>
      <c r="F30" s="179" t="s">
        <v>921</v>
      </c>
    </row>
    <row r="31" spans="1:16">
      <c r="A31" s="217"/>
      <c r="B31" s="193" t="s">
        <v>1047</v>
      </c>
      <c r="C31" s="237"/>
      <c r="D31" s="193" t="s">
        <v>1135</v>
      </c>
      <c r="E31" s="237" t="s">
        <v>920</v>
      </c>
      <c r="F31" s="193"/>
      <c r="I31" s="262" t="s">
        <v>1118</v>
      </c>
    </row>
    <row r="32" spans="1:16">
      <c r="A32" s="217"/>
      <c r="B32" s="193" t="s">
        <v>1048</v>
      </c>
      <c r="C32" s="237" t="s">
        <v>1123</v>
      </c>
      <c r="D32" s="193" t="s">
        <v>1128</v>
      </c>
      <c r="E32" s="237" t="s">
        <v>920</v>
      </c>
      <c r="F32" s="193"/>
      <c r="I32" s="262" t="s">
        <v>1121</v>
      </c>
    </row>
    <row r="33" spans="1:9">
      <c r="A33" s="217"/>
      <c r="B33" s="193"/>
      <c r="C33" s="237"/>
      <c r="D33" s="193" t="s">
        <v>1130</v>
      </c>
      <c r="E33" s="237" t="s">
        <v>711</v>
      </c>
      <c r="F33" s="193"/>
      <c r="I33" s="262" t="s">
        <v>1111</v>
      </c>
    </row>
    <row r="34" spans="1:9">
      <c r="A34" s="217"/>
      <c r="B34" s="193"/>
      <c r="C34" s="237"/>
      <c r="D34" s="193" t="s">
        <v>1131</v>
      </c>
      <c r="E34" s="237" t="s">
        <v>920</v>
      </c>
      <c r="F34" s="193"/>
      <c r="I34" s="262" t="s">
        <v>1119</v>
      </c>
    </row>
    <row r="35" spans="1:9">
      <c r="A35" s="226"/>
      <c r="B35" s="199"/>
      <c r="C35" s="219" t="s">
        <v>1124</v>
      </c>
      <c r="D35" s="199" t="s">
        <v>1133</v>
      </c>
      <c r="E35" s="219" t="s">
        <v>920</v>
      </c>
      <c r="F35" s="199"/>
      <c r="I35" s="262" t="s">
        <v>1120</v>
      </c>
    </row>
    <row r="41" spans="1:9">
      <c r="F41" s="614"/>
    </row>
    <row r="42" spans="1:9">
      <c r="F42" s="616">
        <v>37</v>
      </c>
    </row>
  </sheetData>
  <mergeCells count="3">
    <mergeCell ref="P12:W12"/>
    <mergeCell ref="A1:F1"/>
    <mergeCell ref="A2:F2"/>
  </mergeCells>
  <pageMargins left="0.51181102362204722" right="0.11811023622047245" top="0.74803149606299213" bottom="0.35433070866141736" header="0.31496062992125984" footer="0.31496062992125984"/>
  <pageSetup paperSize="9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1DA0B6-7902-4952-8383-DD626C0E368C}"/>
</file>

<file path=customXml/itemProps2.xml><?xml version="1.0" encoding="utf-8"?>
<ds:datastoreItem xmlns:ds="http://schemas.openxmlformats.org/officeDocument/2006/customXml" ds:itemID="{D8708407-F254-4117-99E5-A13BEBE8F500}"/>
</file>

<file path=customXml/itemProps3.xml><?xml version="1.0" encoding="utf-8"?>
<ds:datastoreItem xmlns:ds="http://schemas.openxmlformats.org/officeDocument/2006/customXml" ds:itemID="{7468B35D-5B5E-4B3A-B225-93C232EA9B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24</vt:i4>
      </vt:variant>
      <vt:variant>
        <vt:lpstr>ช่วงที่มีชื่อ</vt:lpstr>
      </vt:variant>
      <vt:variant>
        <vt:i4>9</vt:i4>
      </vt:variant>
    </vt:vector>
  </HeadingPairs>
  <TitlesOfParts>
    <vt:vector size="33" baseType="lpstr">
      <vt:lpstr>Sheet1</vt:lpstr>
      <vt:lpstr>Sheet4</vt:lpstr>
      <vt:lpstr>ส่วนที่ 1</vt:lpstr>
      <vt:lpstr>ส่วนที่ 2-1</vt:lpstr>
      <vt:lpstr>2.1.3</vt:lpstr>
      <vt:lpstr>2.1.4</vt:lpstr>
      <vt:lpstr>ส่วนที่ 2.2</vt:lpstr>
      <vt:lpstr>ส่วนที่ 2.3</vt:lpstr>
      <vt:lpstr>ส่วนที่ 3.1</vt:lpstr>
      <vt:lpstr>แบบ ผ 01สรุปโครงการ</vt:lpstr>
      <vt:lpstr>ส่วนที่ 3.2 ยุทธ 1..02</vt:lpstr>
      <vt:lpstr>ยุทธ 2 ไฟฟ้า</vt:lpstr>
      <vt:lpstr>ยุทธ 2 อุตสาหกรรม</vt:lpstr>
      <vt:lpstr>ยุทธ 3..02</vt:lpstr>
      <vt:lpstr>ยุทธ 4..02</vt:lpstr>
      <vt:lpstr>ยุทธ 5..02</vt:lpstr>
      <vt:lpstr>เกินศักยภาพ 02..1</vt:lpstr>
      <vt:lpstr>ครุภัณฑ์</vt:lpstr>
      <vt:lpstr>แบบ ผ03</vt:lpstr>
      <vt:lpstr>07-02-03-05</vt:lpstr>
      <vt:lpstr>ส่วนที่ 5</vt:lpstr>
      <vt:lpstr>Sheet5</vt:lpstr>
      <vt:lpstr>Sheet2</vt:lpstr>
      <vt:lpstr>Sheet6</vt:lpstr>
      <vt:lpstr>'07-02-03-05'!Print_Area</vt:lpstr>
      <vt:lpstr>'เกินศักยภาพ 02..1'!Print_Area</vt:lpstr>
      <vt:lpstr>'ยุทธ 2 ไฟฟ้า'!Print_Area</vt:lpstr>
      <vt:lpstr>'ยุทธ 2 อุตสาหกรรม'!Print_Area</vt:lpstr>
      <vt:lpstr>'ยุทธ 3..02'!Print_Area</vt:lpstr>
      <vt:lpstr>'ยุทธ 4..02'!Print_Area</vt:lpstr>
      <vt:lpstr>'ยุทธ 5..02'!Print_Area</vt:lpstr>
      <vt:lpstr>'ส่วนที่ 1'!Print_Area</vt:lpstr>
      <vt:lpstr>'ส่วนที่ 3.2 ยุทธ 1..02'!Print_Area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Tan</cp:lastModifiedBy>
  <cp:lastPrinted>2020-07-23T03:59:31Z</cp:lastPrinted>
  <dcterms:created xsi:type="dcterms:W3CDTF">2016-09-19T04:34:38Z</dcterms:created>
  <dcterms:modified xsi:type="dcterms:W3CDTF">2020-07-23T04:56:31Z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